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queryTables/queryTable1.xml" ContentType="application/vnd.openxmlformats-officedocument.spreadsheetml.queryTable+xml"/>
  <Override PartName="/xl/customProperty4.bin" ContentType="application/vnd.openxmlformats-officedocument.spreadsheetml.customProperty"/>
  <Override PartName="/xl/queryTables/queryTable2.xml" ContentType="application/vnd.openxmlformats-officedocument.spreadsheetml.queryTable+xml"/>
  <Override PartName="/xl/customProperty5.bin" ContentType="application/vnd.openxmlformats-officedocument.spreadsheetml.customProperty"/>
  <Override PartName="/xl/queryTables/queryTable3.xml" ContentType="application/vnd.openxmlformats-officedocument.spreadsheetml.queryTable+xml"/>
  <Override PartName="/xl/customProperty6.bin" ContentType="application/vnd.openxmlformats-officedocument.spreadsheetml.customProperty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ocuments\Lepingud\DNA hoolduslepingud 2025\Diamedica\"/>
    </mc:Choice>
  </mc:AlternateContent>
  <xr:revisionPtr revIDLastSave="0" documentId="13_ncr:1_{52462A50-5AF1-444D-B25A-0E1E88A508C0}" xr6:coauthVersionLast="47" xr6:coauthVersionMax="47" xr10:uidLastSave="{00000000-0000-0000-0000-000000000000}"/>
  <bookViews>
    <workbookView xWindow="28680" yWindow="-120" windowWidth="29040" windowHeight="15840" tabRatio="622" firstSheet="1" activeTab="1" xr2:uid="{00000000-000D-0000-FFFF-FFFF00000000}"/>
  </bookViews>
  <sheets>
    <sheet name="Osa 1 EKEI_2025_DNA 1" sheetId="4" r:id="rId1"/>
    <sheet name="Osa 2 EKEI_2025_DNA 3" sheetId="16" r:id="rId2"/>
    <sheet name="Osa 3 EKEI_2025_DNA 4" sheetId="6" r:id="rId3"/>
    <sheet name="Osa 4 EKEI_2025_DNA 5" sheetId="7" r:id="rId4"/>
    <sheet name="Osa 5 EKEI_2025_DNA 6" sheetId="8" r:id="rId5"/>
    <sheet name="Osa 6 EKEI_2025_DNA 8" sheetId="9" r:id="rId6"/>
    <sheet name="Osa 7 EKEI_2025_DNA" sheetId="20" r:id="rId7"/>
    <sheet name="Leht1" sheetId="21" r:id="rId8"/>
  </sheets>
  <definedNames>
    <definedName name="_xlnm._FilterDatabase" localSheetId="0" hidden="1">'Osa 1 EKEI_2025_DNA 1'!$A$5:$N$23</definedName>
    <definedName name="_xlnm._FilterDatabase" localSheetId="2" hidden="1">'Osa 3 EKEI_2025_DNA 4'!$A$5:$N$20</definedName>
    <definedName name="_xlnm._FilterDatabase" localSheetId="3" hidden="1">'Osa 4 EKEI_2025_DNA 5'!$A$5:$N$29</definedName>
    <definedName name="TRT_22_01_07_NGMD_25ul_32ts_tundlikkus_LoD_Genotypes_Table" localSheetId="2">'Osa 3 EKEI_2025_DNA 4'!$E$8:$J$20</definedName>
    <definedName name="TRT_22_01_07_NGMD_25ul_32ts_tundlikkus_LoD_Genotypes_Table" localSheetId="3">'Osa 4 EKEI_2025_DNA 5'!$E$12:$J$29</definedName>
    <definedName name="TRT_22_01_07_NGMD_25ul_32ts_tundlikkus_LoD_Genotypes_Table" localSheetId="4">'Osa 5 EKEI_2025_DNA 6'!$E$6:$J$9</definedName>
    <definedName name="TRT_22_01_07_NGMD_25ul_32ts_tundlikkus_LoD_Genotypes_Table" localSheetId="6">'Osa 7 EKEI_2025_DNA'!#REF!</definedName>
    <definedName name="TRT_22_01_07_NGMD_25ul_32ts_tundlikkus_LoD_Genotypes_Table_1" localSheetId="5">'Osa 6 EKEI_2025_DNA 8'!$E$6:$J$6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6" l="1"/>
  <c r="J23" i="6"/>
  <c r="J8" i="20" l="1"/>
  <c r="J9" i="20" s="1"/>
  <c r="J25" i="4" l="1"/>
  <c r="J26" i="4" s="1"/>
  <c r="J9" i="9"/>
  <c r="J10" i="9" s="1"/>
  <c r="J11" i="8"/>
  <c r="J12" i="8" s="1"/>
  <c r="J32" i="7"/>
  <c r="J33" i="7" s="1"/>
  <c r="J10" i="16"/>
  <c r="J11" i="16" s="1"/>
  <c r="F22" i="4" l="1"/>
  <c r="F19" i="7"/>
  <c r="F20" i="7"/>
  <c r="F15" i="7"/>
  <c r="F16" i="7"/>
  <c r="F17" i="7"/>
  <c r="F22" i="7"/>
  <c r="F23" i="7"/>
  <c r="F10" i="7"/>
  <c r="F11" i="7"/>
  <c r="F14" i="7"/>
  <c r="F23" i="4"/>
  <c r="I7" i="6" l="1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7" i="8"/>
  <c r="F7" i="8"/>
  <c r="F8" i="8"/>
  <c r="F9" i="8"/>
  <c r="F12" i="7"/>
  <c r="F13" i="7"/>
  <c r="F18" i="7"/>
  <c r="F21" i="7"/>
  <c r="F24" i="7"/>
  <c r="F25" i="7"/>
  <c r="F26" i="7"/>
  <c r="F27" i="7"/>
  <c r="F28" i="7"/>
  <c r="F29" i="7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14" i="4"/>
  <c r="F15" i="4"/>
  <c r="F16" i="4"/>
  <c r="F17" i="4"/>
  <c r="F18" i="4"/>
  <c r="F19" i="4"/>
  <c r="F20" i="4"/>
  <c r="F21" i="4"/>
  <c r="I9" i="8" l="1"/>
  <c r="I8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238C0CE-11E3-4191-8541-0BA89A2E18A2}" name="TRT_22_01_07_NGMD_25ul_32ts_tundlikkus LoD Genotypes Table1" type="6" refreshedVersion="6" background="1" saveData="1">
    <textPr codePage="775" sourceFile="V:\Dna\Tartu\09_Kvaliteet\08_Arendus_Valideerimine\STR kitid\NGM Detect\Tabelid\TRT_22_01_07_NGMD_25ul_32ts_tundlikkus LoD Genotypes Table.txt" decimal="," thousands=" 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63F331D6-580D-4A08-8783-0CD0E518F461}" name="TRT_22_01_07_NGMD_25ul_32ts_tundlikkus LoD Genotypes Table2" type="6" refreshedVersion="6" background="1" saveData="1">
    <textPr codePage="775" sourceFile="V:\Dna\Tartu\09_Kvaliteet\08_Arendus_Valideerimine\STR kitid\NGM Detect\Tabelid\TRT_22_01_07_NGMD_25ul_32ts_tundlikkus LoD Genotypes Table.txt" decimal="," thousands=" 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xr16:uid="{E4FE8B3D-D02F-4869-8142-2F76B99B08B7}" name="TRT_22_01_07_NGMD_25ul_32ts_tundlikkus LoD Genotypes Table3" type="6" refreshedVersion="6" background="1" saveData="1">
    <textPr codePage="775" sourceFile="V:\Dna\Tartu\09_Kvaliteet\08_Arendus_Valideerimine\STR kitid\NGM Detect\Tabelid\TRT_22_01_07_NGMD_25ul_32ts_tundlikkus LoD Genotypes Table.txt" decimal="," thousands=" 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xr16:uid="{75B02F1E-DD10-46F4-B91C-51C0A8A306A4}" name="TRT_22_01_07_NGMD_25ul_32ts_tundlikkus LoD Genotypes Table4" type="6" refreshedVersion="6" background="1" saveData="1">
    <textPr codePage="775" sourceFile="V:\Dna\Tartu\09_Kvaliteet\08_Arendus_Valideerimine\STR kitid\NGM Detect\Tabelid\TRT_22_01_07_NGMD_25ul_32ts_tundlikkus LoD Genotypes Table.txt" decimal="," thousands=" 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<sst xmlns="http://schemas.openxmlformats.org/spreadsheetml/2006/main" count="624" uniqueCount="157">
  <si>
    <t>Jrk</t>
  </si>
  <si>
    <t>Osakond</t>
  </si>
  <si>
    <t>Nimetus</t>
  </si>
  <si>
    <t>Asukoht (osakond)</t>
  </si>
  <si>
    <t>Hoolduse arv aastas</t>
  </si>
  <si>
    <t>Lepingu alguskuupäev</t>
  </si>
  <si>
    <t>DNA_Tartu</t>
  </si>
  <si>
    <t>Robot KingFisher Duo Prime (AutoMag Solution Instrument)</t>
  </si>
  <si>
    <t>DNA-SR-T169</t>
  </si>
  <si>
    <t>Tartu DNA, 2027</t>
  </si>
  <si>
    <t>Tartu DNA, 2011</t>
  </si>
  <si>
    <t>Tartu DNA, 2040</t>
  </si>
  <si>
    <t>Pipett Finnpipette 2-10 ml</t>
  </si>
  <si>
    <t>10ml pipett, Finnpipette, FP F1 1-10ml</t>
  </si>
  <si>
    <t>DNA-SR-T54</t>
  </si>
  <si>
    <t>DNA-SR-T64</t>
  </si>
  <si>
    <t>DNA-SR-T79</t>
  </si>
  <si>
    <t>DNA-SR-T184</t>
  </si>
  <si>
    <t>DNA-SR-T193</t>
  </si>
  <si>
    <t>DNA-SR-T77</t>
  </si>
  <si>
    <t>DNA-SR-T153</t>
  </si>
  <si>
    <t>DNA-SR-T176</t>
  </si>
  <si>
    <t>DNA-SR-T03</t>
  </si>
  <si>
    <t>DNA_Tallinn</t>
  </si>
  <si>
    <t>Tallinn DNA, 407</t>
  </si>
  <si>
    <t>Tallinn DNA, 422/423</t>
  </si>
  <si>
    <t>Tallinn DNA, 425</t>
  </si>
  <si>
    <t>Tallinn DNA, 428</t>
  </si>
  <si>
    <t>Tallinn DNA, 417</t>
  </si>
  <si>
    <t>1-kanaliline pipett 1-10 µl, Clip-Tip</t>
  </si>
  <si>
    <t>1-kanalilinel pipett 10-100 µl, Clip-Tip</t>
  </si>
  <si>
    <t>1-kanaliline pipett  100-1000 µl, Clip-Tip</t>
  </si>
  <si>
    <t>8-kanaliline pipett  1-10 µl, Clip-Tip</t>
  </si>
  <si>
    <t>8-kanaliline pipett  5-50 µl, Clip-Tip</t>
  </si>
  <si>
    <t>8-kanaliline pipett  10-100 µl, Clip-Tip</t>
  </si>
  <si>
    <t>8-kanaliline pipett  30-300 µl, Clip-Tip</t>
  </si>
  <si>
    <t>12-kanaliline pipett  1-10 µl, Clip-Tip</t>
  </si>
  <si>
    <t>Pipett Finnpipette 1-10 µl</t>
  </si>
  <si>
    <t>Pipett Finnpipette 5-50 µl</t>
  </si>
  <si>
    <t>Pipett Finnpipette 20-200 µl</t>
  </si>
  <si>
    <t>Pipett Finnpipette 100-1000 µl</t>
  </si>
  <si>
    <t>Pipett Finnpipette Novus 10 - 100 μl</t>
  </si>
  <si>
    <t>Voyager II elektrooniline pipett 6-kanaliline 10-300µl</t>
  </si>
  <si>
    <t>Voyager  elektrooniline pipett 8-kanaliline  0,5-12,5µl</t>
  </si>
  <si>
    <t>DNA-SR-265</t>
  </si>
  <si>
    <t>DNA-SR-296</t>
  </si>
  <si>
    <t>DNA-SR-297</t>
  </si>
  <si>
    <t>DNA-SR-298</t>
  </si>
  <si>
    <t>DNA-SR-324</t>
  </si>
  <si>
    <t>DNA-SR-299</t>
  </si>
  <si>
    <t>DNA-SR-300</t>
  </si>
  <si>
    <t>Tallinn DNA, 426</t>
  </si>
  <si>
    <t>DNA-SR-301</t>
  </si>
  <si>
    <t>DNA-SR-302</t>
  </si>
  <si>
    <t>DNA-SR-303</t>
  </si>
  <si>
    <t>DNA-SR-32</t>
  </si>
  <si>
    <t>DNA-SR-43</t>
  </si>
  <si>
    <t>DNA-SR-85</t>
  </si>
  <si>
    <t>DNA-SR-34</t>
  </si>
  <si>
    <t>DNA-SR-44</t>
  </si>
  <si>
    <t>DNA-SR-71</t>
  </si>
  <si>
    <t>DNA-SR-26</t>
  </si>
  <si>
    <t>DNA-SR-45</t>
  </si>
  <si>
    <t>DNA-SR-66</t>
  </si>
  <si>
    <t>DNA-SR-46</t>
  </si>
  <si>
    <t>DNA-SR-75</t>
  </si>
  <si>
    <t>Pipett Finnpipette Digital MCP 10 (reha)</t>
  </si>
  <si>
    <t>DNA-SR-108</t>
  </si>
  <si>
    <t>DNA-SR-110</t>
  </si>
  <si>
    <t>DNA-SR-271</t>
  </si>
  <si>
    <t>DNA-SR-286</t>
  </si>
  <si>
    <t>DNA-SR-315</t>
  </si>
  <si>
    <t>DNA-SR-335</t>
  </si>
  <si>
    <t>PCR termotsükler Veriti</t>
  </si>
  <si>
    <t>DNA-SR-218</t>
  </si>
  <si>
    <t>DNA-SR-268</t>
  </si>
  <si>
    <t>DNA-SR-289</t>
  </si>
  <si>
    <t>DNA-SR-294</t>
  </si>
  <si>
    <t>DNA-SR-295</t>
  </si>
  <si>
    <t>PCRi termotsükler ProFlex</t>
  </si>
  <si>
    <t>DNA-SR-255</t>
  </si>
  <si>
    <t>DNA-SR-331</t>
  </si>
  <si>
    <t>Tallinn DNA, 427</t>
  </si>
  <si>
    <t>PCR termotsükler 9700</t>
  </si>
  <si>
    <t>EKEI seadmeregistri nr</t>
  </si>
  <si>
    <t>Geenianalüsaator 3500</t>
  </si>
  <si>
    <t>DNA-SR-T177</t>
  </si>
  <si>
    <t>Hamilton ID-NGS-V StarLet</t>
  </si>
  <si>
    <t>DNA-SR-312</t>
  </si>
  <si>
    <t>Hamilton/Labema Eesti</t>
  </si>
  <si>
    <t>Hoolduste arv aastas</t>
  </si>
  <si>
    <t>Lepingu kestvus</t>
  </si>
  <si>
    <t>Tootja</t>
  </si>
  <si>
    <t>Thermo Fisher Scientific</t>
  </si>
  <si>
    <t>Thermo Fisher Scientific*</t>
  </si>
  <si>
    <t>Thermo Scientific (Ademtech)*</t>
  </si>
  <si>
    <t>Integra</t>
  </si>
  <si>
    <t>Osa 6</t>
  </si>
  <si>
    <t>Osa 4</t>
  </si>
  <si>
    <t>Hooldustööde hinnad peavad sisaldama transporti, hooldustöödeks vajalikke tarvikuid, välja- ja täiendõpet alaliselt seadmetega töötavatele inimestele, tehnilist tuge ja konsultatsiooni.</t>
  </si>
  <si>
    <t>Hoolduse maksumus kokku EUR ilma km-ta aastas (12 kuud):</t>
  </si>
  <si>
    <t>Kriitiline aparatuur</t>
  </si>
  <si>
    <t>Pädevust tõendav sertifikaat</t>
  </si>
  <si>
    <t>Jah</t>
  </si>
  <si>
    <t>Tegevus</t>
  </si>
  <si>
    <t>Hooldus vastavalt tootja juhendile</t>
  </si>
  <si>
    <t>Eelnev kogemus aastates</t>
  </si>
  <si>
    <t xml:space="preserve">Hooldust teostatakse vastavalt tootja poolt sätestatud tingimustele. Täpsemad hooldusgraafikud lepitakse kokku pärast hankelepingu sõlmimist, arvestades, et iga järgnev korraline hooldus toimib mitte hiljem kui 12 kuu möödumisel. </t>
  </si>
  <si>
    <t>Hooldustööde (korralsed ja  hinnad peavad sisaldama transporti, hooldustöödeks vajalikke tarvikuid, välja- ja täiendõpet alaliselt seadmetega töötavatele inimestele, tehnilist tuge ja konsultatsiooni.</t>
  </si>
  <si>
    <t xml:space="preserve">Reaalaja PCR-i termotsükler QuantStudio™  5 </t>
  </si>
  <si>
    <t>DNA-SR-346</t>
  </si>
  <si>
    <t>DNA-SR-378</t>
  </si>
  <si>
    <t>DNA-SR-371</t>
  </si>
  <si>
    <t>DNA-SR-336</t>
  </si>
  <si>
    <t>DNA-SR-361</t>
  </si>
  <si>
    <t>1-kanaliline pipett 0,1-2 µl, Clip-Tip</t>
  </si>
  <si>
    <t>DNA-SR-362</t>
  </si>
  <si>
    <t>DNA-SR-340</t>
  </si>
  <si>
    <t>DNA-SR-365</t>
  </si>
  <si>
    <t>1-kanaliline pipett 5-50 µl, Clip-Tip</t>
  </si>
  <si>
    <t>DNA-SR-337</t>
  </si>
  <si>
    <t>DNA-SR-338</t>
  </si>
  <si>
    <t>DNA-SR-363</t>
  </si>
  <si>
    <t>1-kanalilinel pipett 30-300 µl, Clip-Tip</t>
  </si>
  <si>
    <t>DNA-SR-339</t>
  </si>
  <si>
    <t>DNA-SR-364</t>
  </si>
  <si>
    <t>Tapestation 4150 System</t>
  </si>
  <si>
    <t>DNA-SR-369</t>
  </si>
  <si>
    <t>Agilent Technologies</t>
  </si>
  <si>
    <t xml:space="preserve">DNA-SR-274    </t>
  </si>
  <si>
    <t xml:space="preserve">jah </t>
  </si>
  <si>
    <t>jah</t>
  </si>
  <si>
    <t xml:space="preserve">8-kanaliline pipett Clip-Tip </t>
  </si>
  <si>
    <t>DNA-SR-T68</t>
  </si>
  <si>
    <t>DNA-SR-T196</t>
  </si>
  <si>
    <t>DNA-SR-T209</t>
  </si>
  <si>
    <t>EKEI Seadmete hooldus 2024/2025 - 2027</t>
  </si>
  <si>
    <t>36 kuud</t>
  </si>
  <si>
    <t>* Hoolduse maksumus kokku EUR ilma km-ta kokku 3 aastaks (36 kuud):</t>
  </si>
  <si>
    <t>1-kanaliline pipett Clip-Tip 1-10 µL</t>
  </si>
  <si>
    <t>DNA-SR-383</t>
  </si>
  <si>
    <t>DNA-SR-T215</t>
  </si>
  <si>
    <t>1-kanaliline pipett 100-1000µl,Clip-Tip</t>
  </si>
  <si>
    <t>* Märkida hooldustööde kogumaksumus 3 aastaks ilma km-ta (rida J10) maksumusvormil maksumuseks.</t>
  </si>
  <si>
    <t>* Märkida hooldustööde kogumaksumus 3 aastaks ilma km-ta (rida J12) maksumusvormil maksumuseks.</t>
  </si>
  <si>
    <t>Osa 7</t>
  </si>
  <si>
    <t>Hind 12 kuud KOKKU (km-ta)</t>
  </si>
  <si>
    <t>* Märkida hooldustööde kogumaksumus 3 aastaks ilma km-ta (rida J33) maksumusvormil maksumuseks.</t>
  </si>
  <si>
    <t>* Märkida hooldustööde kogumaksumus 3 aastaks ilma km-ta (rida J11) maksumusvormil maksumuseks.</t>
  </si>
  <si>
    <t>* Märkida hooldustööde kogumaksumus 3 aastaks ilma km-ta (rida J23) maksumusvormil maksumuseks.</t>
  </si>
  <si>
    <t>Osa 1</t>
  </si>
  <si>
    <t>Osa 2</t>
  </si>
  <si>
    <t>Osa 3</t>
  </si>
  <si>
    <t>Osa 5</t>
  </si>
  <si>
    <t>* Märkida hooldustööde kogumaksumus 3 aastaks ilma km-ta (rida J9) maksumusvormil maksumuseks.</t>
  </si>
  <si>
    <t>Riigihange "EKEI kriminalistika-, labori- ja meditsiinitehnoloogia seadmete hooldus- ja remonttööde tellimine II"</t>
  </si>
  <si>
    <t>* Märkida hooldustööde kogumaksumus 3 aastaks ilma km-ta (rida J26) maksumusvormil maksumuseks.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</si>
</sst>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.00\ &quot;€&quot;"/>
  </numFmts>
  <fonts count="21" x14ac:knownFonts="1"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b/>
      <sz val="10"/>
      <color rgb="FF000000"/>
      <name val="Calibri"/>
      <family val="2"/>
      <charset val="186"/>
    </font>
    <font>
      <sz val="10"/>
      <color rgb="FF000000"/>
      <name val="Calibri"/>
      <family val="2"/>
      <charset val="186"/>
    </font>
    <font>
      <sz val="11"/>
      <color rgb="FFFF0000"/>
      <name val="Calibri"/>
      <family val="2"/>
      <charset val="186"/>
    </font>
    <font>
      <sz val="10"/>
      <color rgb="FF00000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rgb="FFFF0000"/>
      <name val="Calibri"/>
      <family val="2"/>
      <charset val="186"/>
      <scheme val="minor"/>
    </font>
    <font>
      <sz val="10"/>
      <name val="Calibri"/>
      <family val="2"/>
      <charset val="186"/>
    </font>
    <font>
      <sz val="11"/>
      <color rgb="FF0070C0"/>
      <name val="Calibri"/>
      <family val="2"/>
      <charset val="186"/>
    </font>
    <font>
      <i/>
      <sz val="11"/>
      <color rgb="FF000000"/>
      <name val="Calibri"/>
      <family val="2"/>
      <charset val="186"/>
    </font>
    <font>
      <sz val="12"/>
      <name val="Times New Roman"/>
      <family val="1"/>
      <charset val="186"/>
    </font>
    <font>
      <sz val="10"/>
      <name val="Times New Roman"/>
      <family val="1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rgb="FFFF0000"/>
      <name val="Arial"/>
      <family val="2"/>
      <charset val="186"/>
    </font>
    <font>
      <b/>
      <sz val="10"/>
      <color rgb="FFFF0000"/>
      <name val="Times New Roman"/>
      <family val="1"/>
      <charset val="186"/>
    </font>
    <font>
      <sz val="8"/>
      <name val="Calibri"/>
      <family val="2"/>
      <charset val="186"/>
    </font>
    <font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7" fillId="0" borderId="0"/>
  </cellStyleXfs>
  <cellXfs count="7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8" xfId="0" applyBorder="1"/>
    <xf numFmtId="0" fontId="4" fillId="0" borderId="0" xfId="0" applyFont="1"/>
    <xf numFmtId="0" fontId="0" fillId="0" borderId="8" xfId="0" applyBorder="1" applyAlignment="1">
      <alignment vertical="center"/>
    </xf>
    <xf numFmtId="0" fontId="5" fillId="0" borderId="8" xfId="0" applyFont="1" applyBorder="1"/>
    <xf numFmtId="49" fontId="6" fillId="0" borderId="8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6" fillId="0" borderId="8" xfId="0" applyFont="1" applyBorder="1"/>
    <xf numFmtId="0" fontId="0" fillId="0" borderId="0" xfId="0" applyAlignment="1">
      <alignment vertical="center"/>
    </xf>
    <xf numFmtId="0" fontId="5" fillId="0" borderId="8" xfId="0" applyFont="1" applyBorder="1" applyAlignment="1">
      <alignment vertical="center"/>
    </xf>
    <xf numFmtId="0" fontId="6" fillId="2" borderId="8" xfId="0" applyFont="1" applyFill="1" applyBorder="1" applyAlignment="1">
      <alignment vertical="center" wrapText="1"/>
    </xf>
    <xf numFmtId="0" fontId="6" fillId="0" borderId="8" xfId="0" applyFont="1" applyBorder="1" applyAlignment="1">
      <alignment horizontal="left"/>
    </xf>
    <xf numFmtId="0" fontId="10" fillId="0" borderId="0" xfId="0" applyFont="1"/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8" fillId="0" borderId="13" xfId="0" applyFont="1" applyBorder="1" applyAlignment="1">
      <alignment vertical="center"/>
    </xf>
    <xf numFmtId="0" fontId="6" fillId="0" borderId="12" xfId="0" applyFont="1" applyBorder="1"/>
    <xf numFmtId="0" fontId="6" fillId="0" borderId="15" xfId="0" applyFont="1" applyBorder="1"/>
    <xf numFmtId="0" fontId="11" fillId="0" borderId="0" xfId="0" applyFont="1"/>
    <xf numFmtId="0" fontId="12" fillId="0" borderId="0" xfId="2"/>
    <xf numFmtId="0" fontId="13" fillId="0" borderId="0" xfId="2" applyFont="1"/>
    <xf numFmtId="164" fontId="16" fillId="0" borderId="0" xfId="4" applyFont="1" applyFill="1" applyBorder="1" applyAlignment="1" applyProtection="1">
      <alignment vertical="top"/>
    </xf>
    <xf numFmtId="0" fontId="14" fillId="0" borderId="0" xfId="2" applyFont="1" applyAlignment="1">
      <alignment vertical="top" wrapText="1"/>
    </xf>
    <xf numFmtId="0" fontId="14" fillId="0" borderId="0" xfId="2" applyFont="1" applyAlignment="1">
      <alignment vertical="top"/>
    </xf>
    <xf numFmtId="0" fontId="15" fillId="0" borderId="8" xfId="2" applyFont="1" applyBorder="1"/>
    <xf numFmtId="0" fontId="14" fillId="0" borderId="8" xfId="2" applyFont="1" applyBorder="1"/>
    <xf numFmtId="0" fontId="14" fillId="0" borderId="8" xfId="2" applyFont="1" applyBorder="1" applyAlignment="1">
      <alignment vertical="top"/>
    </xf>
    <xf numFmtId="0" fontId="15" fillId="0" borderId="8" xfId="2" applyFont="1" applyBorder="1" applyAlignment="1">
      <alignment vertical="top"/>
    </xf>
    <xf numFmtId="164" fontId="17" fillId="0" borderId="8" xfId="4" applyFont="1" applyFill="1" applyBorder="1" applyAlignment="1" applyProtection="1">
      <alignment vertical="top"/>
    </xf>
    <xf numFmtId="165" fontId="14" fillId="2" borderId="8" xfId="2" applyNumberFormat="1" applyFont="1" applyFill="1" applyBorder="1" applyAlignment="1">
      <alignment vertical="top"/>
    </xf>
    <xf numFmtId="0" fontId="15" fillId="0" borderId="0" xfId="2" applyFont="1" applyAlignment="1">
      <alignment vertical="top"/>
    </xf>
    <xf numFmtId="0" fontId="15" fillId="0" borderId="0" xfId="2" applyFont="1" applyAlignment="1">
      <alignment vertical="top" wrapText="1"/>
    </xf>
    <xf numFmtId="0" fontId="15" fillId="3" borderId="0" xfId="2" applyFont="1" applyFill="1" applyAlignment="1">
      <alignment vertical="top"/>
    </xf>
    <xf numFmtId="0" fontId="15" fillId="3" borderId="0" xfId="2" applyFont="1" applyFill="1" applyAlignment="1">
      <alignment vertical="top" wrapText="1"/>
    </xf>
    <xf numFmtId="0" fontId="6" fillId="0" borderId="14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3" fillId="0" borderId="8" xfId="0" applyFont="1" applyBorder="1"/>
    <xf numFmtId="0" fontId="6" fillId="0" borderId="5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19" fillId="2" borderId="12" xfId="0" applyFont="1" applyFill="1" applyBorder="1" applyAlignment="1">
      <alignment vertical="top" wrapText="1"/>
    </xf>
    <xf numFmtId="0" fontId="19" fillId="2" borderId="12" xfId="1" applyFont="1" applyFill="1" applyBorder="1" applyAlignment="1">
      <alignment vertical="top" wrapText="1"/>
    </xf>
    <xf numFmtId="0" fontId="19" fillId="0" borderId="8" xfId="0" applyFont="1" applyBorder="1"/>
    <xf numFmtId="0" fontId="19" fillId="2" borderId="8" xfId="1" applyFont="1" applyFill="1" applyBorder="1" applyAlignment="1">
      <alignment vertical="top" wrapText="1"/>
    </xf>
    <xf numFmtId="0" fontId="6" fillId="0" borderId="13" xfId="0" applyFont="1" applyBorder="1" applyAlignment="1">
      <alignment horizontal="left"/>
    </xf>
    <xf numFmtId="0" fontId="20" fillId="2" borderId="12" xfId="0" applyFont="1" applyFill="1" applyBorder="1" applyAlignment="1">
      <alignment horizontal="left" vertical="top" wrapText="1"/>
    </xf>
    <xf numFmtId="0" fontId="20" fillId="2" borderId="8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center" wrapText="1"/>
    </xf>
    <xf numFmtId="0" fontId="5" fillId="0" borderId="8" xfId="0" applyFont="1" applyBorder="1" applyAlignment="1">
      <alignment horizontal="center" vertical="center"/>
    </xf>
    <xf numFmtId="0" fontId="19" fillId="0" borderId="8" xfId="0" applyFont="1" applyBorder="1" applyAlignment="1">
      <alignment horizontal="left"/>
    </xf>
    <xf numFmtId="0" fontId="6" fillId="0" borderId="12" xfId="0" applyFont="1" applyBorder="1" applyAlignment="1">
      <alignment vertical="center" wrapText="1"/>
    </xf>
    <xf numFmtId="0" fontId="6" fillId="0" borderId="8" xfId="0" applyFont="1" applyBorder="1" applyAlignment="1">
      <alignment vertical="center"/>
    </xf>
    <xf numFmtId="0" fontId="5" fillId="0" borderId="8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/>
    </xf>
    <xf numFmtId="0" fontId="6" fillId="0" borderId="8" xfId="0" applyFont="1" applyBorder="1" applyAlignment="1">
      <alignment vertical="center" wrapText="1"/>
    </xf>
    <xf numFmtId="0" fontId="3" fillId="0" borderId="5" xfId="0" applyFont="1" applyBorder="1" applyAlignment="1">
      <alignment horizontal="center"/>
    </xf>
    <xf numFmtId="0" fontId="9" fillId="0" borderId="5" xfId="0" applyFont="1" applyBorder="1"/>
    <xf numFmtId="0" fontId="2" fillId="4" borderId="19" xfId="0" applyFont="1" applyFill="1" applyBorder="1" applyAlignment="1">
      <alignment horizontal="center" vertical="center" wrapText="1"/>
    </xf>
    <xf numFmtId="165" fontId="14" fillId="3" borderId="8" xfId="2" applyNumberFormat="1" applyFont="1" applyFill="1" applyBorder="1" applyAlignment="1">
      <alignment vertical="top"/>
    </xf>
    <xf numFmtId="0" fontId="14" fillId="3" borderId="0" xfId="2" applyFont="1" applyFill="1" applyAlignment="1">
      <alignment vertical="top"/>
    </xf>
  </cellXfs>
  <cellStyles count="6">
    <cellStyle name="Koma 2" xfId="4" xr:uid="{00000000-0005-0000-0000-000033000000}"/>
    <cellStyle name="Koma 3" xfId="3" xr:uid="{00000000-0005-0000-0000-000032000000}"/>
    <cellStyle name="Normaallaad" xfId="0" builtinId="0" customBuiltin="1"/>
    <cellStyle name="Normaallaad 2" xfId="2" xr:uid="{00000000-0005-0000-0000-000034000000}"/>
    <cellStyle name="Normaallaad 3" xfId="5" xr:uid="{00000000-0005-0000-0000-000035000000}"/>
    <cellStyle name="Normaallaad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RT_22_01_07_NGMD_25ul_32ts_tundlikkus LoD Genotypes Table" connectionId="1" xr16:uid="{20437263-1CCF-49DE-858C-2B5AB5D30356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RT_22_01_07_NGMD_25ul_32ts_tundlikkus LoD Genotypes Table" connectionId="2" xr16:uid="{5EBB0016-3FED-4ED2-A747-E6A4BA4544B6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RT_22_01_07_NGMD_25ul_32ts_tundlikkus LoD Genotypes Table" connectionId="3" xr16:uid="{A252C2FF-6861-45C1-A062-BF9E9051797F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RT_22_01_07_NGMD_25ul_32ts_tundlikkus LoD Genotypes Table_1" connectionId="4" xr16:uid="{64769AC4-E43B-4E98-B32E-34C156F15C79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customProperty" Target="../customProperty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1"/>
  <sheetViews>
    <sheetView topLeftCell="C14" zoomScale="90" zoomScaleNormal="90" workbookViewId="0">
      <selection activeCell="J26" sqref="J26"/>
    </sheetView>
  </sheetViews>
  <sheetFormatPr defaultRowHeight="15" x14ac:dyDescent="0.25"/>
  <cols>
    <col min="1" max="1" width="5.42578125" customWidth="1"/>
    <col min="2" max="2" width="14.42578125" customWidth="1"/>
    <col min="3" max="3" width="53.140625" customWidth="1"/>
    <col min="4" max="4" width="19" customWidth="1"/>
    <col min="5" max="5" width="19.42578125" customWidth="1"/>
    <col min="6" max="6" width="27.42578125" customWidth="1"/>
    <col min="7" max="7" width="16.42578125" customWidth="1"/>
    <col min="8" max="8" width="18.42578125" customWidth="1"/>
    <col min="9" max="9" width="14.5703125" customWidth="1"/>
    <col min="10" max="10" width="15" customWidth="1"/>
    <col min="11" max="11" width="11" customWidth="1"/>
    <col min="12" max="12" width="15.42578125" customWidth="1"/>
    <col min="13" max="13" width="16" customWidth="1"/>
    <col min="14" max="14" width="40.5703125" customWidth="1"/>
  </cols>
  <sheetData>
    <row r="1" spans="1:14" x14ac:dyDescent="0.25">
      <c r="A1" t="s">
        <v>136</v>
      </c>
      <c r="G1" s="4"/>
    </row>
    <row r="2" spans="1:14" x14ac:dyDescent="0.25">
      <c r="A2" s="1" t="s">
        <v>155</v>
      </c>
      <c r="B2" s="1"/>
    </row>
    <row r="3" spans="1:14" x14ac:dyDescent="0.25">
      <c r="A3" s="24" t="s">
        <v>107</v>
      </c>
    </row>
    <row r="4" spans="1:14" ht="15.75" thickBot="1" x14ac:dyDescent="0.3">
      <c r="A4" t="s">
        <v>150</v>
      </c>
    </row>
    <row r="5" spans="1:14" ht="30" customHeight="1" thickBot="1" x14ac:dyDescent="0.3">
      <c r="A5" s="64" t="s">
        <v>0</v>
      </c>
      <c r="B5" s="65" t="s">
        <v>1</v>
      </c>
      <c r="C5" s="63" t="s">
        <v>2</v>
      </c>
      <c r="D5" s="63" t="s">
        <v>84</v>
      </c>
      <c r="E5" s="63" t="s">
        <v>3</v>
      </c>
      <c r="F5" s="63" t="s">
        <v>92</v>
      </c>
      <c r="G5" s="63" t="s">
        <v>90</v>
      </c>
      <c r="H5" s="63" t="s">
        <v>5</v>
      </c>
      <c r="I5" s="63" t="s">
        <v>91</v>
      </c>
      <c r="J5" s="63" t="s">
        <v>146</v>
      </c>
      <c r="K5" s="63" t="s">
        <v>101</v>
      </c>
      <c r="L5" s="63" t="s">
        <v>102</v>
      </c>
      <c r="M5" s="63" t="s">
        <v>106</v>
      </c>
      <c r="N5" s="63" t="s">
        <v>104</v>
      </c>
    </row>
    <row r="6" spans="1:14" x14ac:dyDescent="0.25">
      <c r="A6" s="8">
        <v>1</v>
      </c>
      <c r="B6" s="10" t="s">
        <v>6</v>
      </c>
      <c r="C6" s="10" t="s">
        <v>73</v>
      </c>
      <c r="D6" s="10" t="s">
        <v>19</v>
      </c>
      <c r="E6" s="10" t="s">
        <v>11</v>
      </c>
      <c r="F6" s="10" t="s">
        <v>93</v>
      </c>
      <c r="G6" s="9">
        <v>1</v>
      </c>
      <c r="H6" s="54">
        <v>2025</v>
      </c>
      <c r="I6" s="71" t="s">
        <v>137</v>
      </c>
      <c r="J6" s="18"/>
      <c r="K6" s="18"/>
      <c r="L6" s="18" t="s">
        <v>103</v>
      </c>
      <c r="M6" s="18">
        <v>1</v>
      </c>
      <c r="N6" s="18" t="s">
        <v>105</v>
      </c>
    </row>
    <row r="7" spans="1:14" x14ac:dyDescent="0.25">
      <c r="A7" s="8">
        <v>2</v>
      </c>
      <c r="B7" s="10" t="s">
        <v>6</v>
      </c>
      <c r="C7" s="10" t="s">
        <v>79</v>
      </c>
      <c r="D7" s="10" t="s">
        <v>20</v>
      </c>
      <c r="E7" s="10" t="s">
        <v>11</v>
      </c>
      <c r="F7" s="10" t="s">
        <v>93</v>
      </c>
      <c r="G7" s="9">
        <v>1</v>
      </c>
      <c r="H7" s="54">
        <v>2025</v>
      </c>
      <c r="I7" s="71" t="s">
        <v>137</v>
      </c>
      <c r="J7" s="18"/>
      <c r="K7" s="18"/>
      <c r="L7" s="18" t="s">
        <v>103</v>
      </c>
      <c r="M7" s="18">
        <v>1</v>
      </c>
      <c r="N7" s="18" t="s">
        <v>105</v>
      </c>
    </row>
    <row r="8" spans="1:14" x14ac:dyDescent="0.25">
      <c r="A8" s="8">
        <v>3</v>
      </c>
      <c r="B8" s="10" t="s">
        <v>6</v>
      </c>
      <c r="C8" s="10" t="s">
        <v>79</v>
      </c>
      <c r="D8" s="10" t="s">
        <v>21</v>
      </c>
      <c r="E8" s="10" t="s">
        <v>11</v>
      </c>
      <c r="F8" s="10" t="s">
        <v>93</v>
      </c>
      <c r="G8" s="9">
        <v>1</v>
      </c>
      <c r="H8" s="54">
        <v>2025</v>
      </c>
      <c r="I8" s="71" t="s">
        <v>137</v>
      </c>
      <c r="J8" s="18"/>
      <c r="K8" s="18"/>
      <c r="L8" s="18" t="s">
        <v>103</v>
      </c>
      <c r="M8" s="18">
        <v>1</v>
      </c>
      <c r="N8" s="18" t="s">
        <v>105</v>
      </c>
    </row>
    <row r="9" spans="1:14" x14ac:dyDescent="0.25">
      <c r="A9" s="8">
        <v>4</v>
      </c>
      <c r="B9" s="10" t="s">
        <v>6</v>
      </c>
      <c r="C9" s="10" t="s">
        <v>83</v>
      </c>
      <c r="D9" s="10" t="s">
        <v>22</v>
      </c>
      <c r="E9" s="10" t="s">
        <v>11</v>
      </c>
      <c r="F9" s="10" t="s">
        <v>93</v>
      </c>
      <c r="G9" s="9">
        <v>1</v>
      </c>
      <c r="H9" s="54">
        <v>2025</v>
      </c>
      <c r="I9" s="71" t="s">
        <v>137</v>
      </c>
      <c r="J9" s="18"/>
      <c r="K9" s="18"/>
      <c r="L9" s="18" t="s">
        <v>103</v>
      </c>
      <c r="M9" s="18">
        <v>1</v>
      </c>
      <c r="N9" s="18" t="s">
        <v>105</v>
      </c>
    </row>
    <row r="10" spans="1:14" x14ac:dyDescent="0.25">
      <c r="A10" s="8">
        <v>5</v>
      </c>
      <c r="B10" s="10" t="s">
        <v>6</v>
      </c>
      <c r="C10" s="10" t="s">
        <v>85</v>
      </c>
      <c r="D10" s="10" t="s">
        <v>86</v>
      </c>
      <c r="E10" s="10" t="s">
        <v>11</v>
      </c>
      <c r="F10" s="10" t="s">
        <v>93</v>
      </c>
      <c r="G10" s="9">
        <v>1</v>
      </c>
      <c r="H10" s="54">
        <v>2025</v>
      </c>
      <c r="I10" s="71" t="s">
        <v>137</v>
      </c>
      <c r="J10" s="18"/>
      <c r="K10" s="18" t="s">
        <v>103</v>
      </c>
      <c r="L10" s="18" t="s">
        <v>103</v>
      </c>
      <c r="M10" s="18">
        <v>2</v>
      </c>
      <c r="N10" s="18" t="s">
        <v>105</v>
      </c>
    </row>
    <row r="11" spans="1:14" x14ac:dyDescent="0.25">
      <c r="A11" s="8">
        <v>6</v>
      </c>
      <c r="B11" s="18" t="s">
        <v>6</v>
      </c>
      <c r="C11" s="18" t="s">
        <v>79</v>
      </c>
      <c r="D11" s="10" t="s">
        <v>135</v>
      </c>
      <c r="E11" s="10" t="s">
        <v>11</v>
      </c>
      <c r="F11" s="10" t="s">
        <v>93</v>
      </c>
      <c r="G11" s="9">
        <v>1</v>
      </c>
      <c r="H11" s="54">
        <v>2025</v>
      </c>
      <c r="I11" s="71" t="s">
        <v>137</v>
      </c>
      <c r="J11" s="18"/>
      <c r="K11" s="18"/>
      <c r="L11" s="18" t="s">
        <v>103</v>
      </c>
      <c r="M11" s="18">
        <v>1</v>
      </c>
      <c r="N11" s="18" t="s">
        <v>105</v>
      </c>
    </row>
    <row r="12" spans="1:14" x14ac:dyDescent="0.25">
      <c r="A12" s="8">
        <v>7</v>
      </c>
      <c r="B12" s="18" t="s">
        <v>6</v>
      </c>
      <c r="C12" s="18" t="s">
        <v>79</v>
      </c>
      <c r="D12" s="10" t="s">
        <v>141</v>
      </c>
      <c r="E12" s="10" t="s">
        <v>11</v>
      </c>
      <c r="F12" s="10" t="s">
        <v>93</v>
      </c>
      <c r="G12" s="9">
        <v>1</v>
      </c>
      <c r="H12" s="54">
        <v>2025</v>
      </c>
      <c r="I12" s="71" t="s">
        <v>137</v>
      </c>
      <c r="J12" s="18"/>
      <c r="K12" s="68"/>
      <c r="L12" s="18" t="s">
        <v>103</v>
      </c>
      <c r="M12" s="18">
        <v>1</v>
      </c>
      <c r="N12" s="18" t="s">
        <v>105</v>
      </c>
    </row>
    <row r="13" spans="1:14" x14ac:dyDescent="0.25">
      <c r="A13" s="8">
        <v>8</v>
      </c>
      <c r="B13" s="18" t="s">
        <v>6</v>
      </c>
      <c r="C13" s="18" t="s">
        <v>109</v>
      </c>
      <c r="D13" s="10" t="s">
        <v>134</v>
      </c>
      <c r="E13" s="10" t="s">
        <v>11</v>
      </c>
      <c r="F13" s="10" t="s">
        <v>93</v>
      </c>
      <c r="G13" s="9">
        <v>1</v>
      </c>
      <c r="H13" s="54">
        <v>2025</v>
      </c>
      <c r="I13" s="71" t="s">
        <v>137</v>
      </c>
      <c r="J13" s="18"/>
      <c r="K13" s="18" t="s">
        <v>103</v>
      </c>
      <c r="L13" s="18" t="s">
        <v>103</v>
      </c>
      <c r="M13" s="18">
        <v>2</v>
      </c>
      <c r="N13" s="18" t="s">
        <v>105</v>
      </c>
    </row>
    <row r="14" spans="1:14" x14ac:dyDescent="0.25">
      <c r="A14" s="8">
        <v>9</v>
      </c>
      <c r="B14" s="18" t="s">
        <v>23</v>
      </c>
      <c r="C14" s="18" t="s">
        <v>109</v>
      </c>
      <c r="D14" s="10" t="s">
        <v>110</v>
      </c>
      <c r="E14" s="10" t="s">
        <v>82</v>
      </c>
      <c r="F14" s="10" t="str">
        <f t="shared" ref="F14:F23" si="0">$F$6</f>
        <v>Thermo Fisher Scientific</v>
      </c>
      <c r="G14" s="10">
        <v>1</v>
      </c>
      <c r="H14" s="54">
        <v>2025</v>
      </c>
      <c r="I14" s="71" t="s">
        <v>137</v>
      </c>
      <c r="J14" s="18"/>
      <c r="K14" s="18" t="s">
        <v>103</v>
      </c>
      <c r="L14" s="18" t="s">
        <v>103</v>
      </c>
      <c r="M14" s="18">
        <v>2</v>
      </c>
      <c r="N14" s="18" t="s">
        <v>105</v>
      </c>
    </row>
    <row r="15" spans="1:14" x14ac:dyDescent="0.25">
      <c r="A15" s="8">
        <v>10</v>
      </c>
      <c r="B15" s="18" t="s">
        <v>23</v>
      </c>
      <c r="C15" s="18" t="s">
        <v>73</v>
      </c>
      <c r="D15" s="10" t="s">
        <v>74</v>
      </c>
      <c r="E15" s="10" t="s">
        <v>82</v>
      </c>
      <c r="F15" s="10" t="str">
        <f t="shared" si="0"/>
        <v>Thermo Fisher Scientific</v>
      </c>
      <c r="G15" s="10">
        <v>1</v>
      </c>
      <c r="H15" s="54">
        <v>2025</v>
      </c>
      <c r="I15" s="71" t="s">
        <v>137</v>
      </c>
      <c r="J15" s="18"/>
      <c r="K15" s="18"/>
      <c r="L15" s="18" t="s">
        <v>103</v>
      </c>
      <c r="M15" s="18">
        <v>1</v>
      </c>
      <c r="N15" s="18" t="s">
        <v>105</v>
      </c>
    </row>
    <row r="16" spans="1:14" x14ac:dyDescent="0.25">
      <c r="A16" s="8">
        <v>11</v>
      </c>
      <c r="B16" s="18" t="s">
        <v>23</v>
      </c>
      <c r="C16" s="18" t="s">
        <v>73</v>
      </c>
      <c r="D16" s="10" t="s">
        <v>75</v>
      </c>
      <c r="E16" s="10" t="s">
        <v>82</v>
      </c>
      <c r="F16" s="10" t="str">
        <f t="shared" si="0"/>
        <v>Thermo Fisher Scientific</v>
      </c>
      <c r="G16" s="10">
        <v>1</v>
      </c>
      <c r="H16" s="54">
        <v>2025</v>
      </c>
      <c r="I16" s="71" t="s">
        <v>137</v>
      </c>
      <c r="J16" s="18"/>
      <c r="K16" s="18"/>
      <c r="L16" s="18" t="s">
        <v>103</v>
      </c>
      <c r="M16" s="18">
        <v>1</v>
      </c>
      <c r="N16" s="18" t="s">
        <v>105</v>
      </c>
    </row>
    <row r="17" spans="1:14" x14ac:dyDescent="0.25">
      <c r="A17" s="8">
        <v>12</v>
      </c>
      <c r="B17" s="18" t="s">
        <v>23</v>
      </c>
      <c r="C17" s="18" t="s">
        <v>73</v>
      </c>
      <c r="D17" s="10" t="s">
        <v>76</v>
      </c>
      <c r="E17" s="10" t="s">
        <v>82</v>
      </c>
      <c r="F17" s="10" t="str">
        <f t="shared" si="0"/>
        <v>Thermo Fisher Scientific</v>
      </c>
      <c r="G17" s="10">
        <v>1</v>
      </c>
      <c r="H17" s="54">
        <v>2025</v>
      </c>
      <c r="I17" s="71" t="s">
        <v>137</v>
      </c>
      <c r="J17" s="18"/>
      <c r="K17" s="18"/>
      <c r="L17" s="18" t="s">
        <v>103</v>
      </c>
      <c r="M17" s="18">
        <v>1</v>
      </c>
      <c r="N17" s="18" t="s">
        <v>105</v>
      </c>
    </row>
    <row r="18" spans="1:14" x14ac:dyDescent="0.25">
      <c r="A18" s="8">
        <v>13</v>
      </c>
      <c r="B18" s="18" t="s">
        <v>23</v>
      </c>
      <c r="C18" s="18" t="s">
        <v>73</v>
      </c>
      <c r="D18" s="10" t="s">
        <v>77</v>
      </c>
      <c r="E18" s="10" t="s">
        <v>82</v>
      </c>
      <c r="F18" s="10" t="str">
        <f t="shared" si="0"/>
        <v>Thermo Fisher Scientific</v>
      </c>
      <c r="G18" s="10">
        <v>1</v>
      </c>
      <c r="H18" s="54">
        <v>2025</v>
      </c>
      <c r="I18" s="71" t="s">
        <v>137</v>
      </c>
      <c r="J18" s="18"/>
      <c r="K18" s="18"/>
      <c r="L18" s="18" t="s">
        <v>103</v>
      </c>
      <c r="M18" s="18">
        <v>1</v>
      </c>
      <c r="N18" s="18" t="s">
        <v>105</v>
      </c>
    </row>
    <row r="19" spans="1:14" x14ac:dyDescent="0.25">
      <c r="A19" s="8">
        <v>14</v>
      </c>
      <c r="B19" s="18" t="s">
        <v>23</v>
      </c>
      <c r="C19" s="18" t="s">
        <v>73</v>
      </c>
      <c r="D19" s="10" t="s">
        <v>78</v>
      </c>
      <c r="E19" s="10" t="s">
        <v>26</v>
      </c>
      <c r="F19" s="10" t="str">
        <f t="shared" si="0"/>
        <v>Thermo Fisher Scientific</v>
      </c>
      <c r="G19" s="10">
        <v>1</v>
      </c>
      <c r="H19" s="54">
        <v>2025</v>
      </c>
      <c r="I19" s="71" t="s">
        <v>137</v>
      </c>
      <c r="J19" s="19"/>
      <c r="K19" s="18"/>
      <c r="L19" s="18" t="s">
        <v>103</v>
      </c>
      <c r="M19" s="18">
        <v>1</v>
      </c>
      <c r="N19" s="18" t="s">
        <v>105</v>
      </c>
    </row>
    <row r="20" spans="1:14" x14ac:dyDescent="0.25">
      <c r="A20" s="8">
        <v>15</v>
      </c>
      <c r="B20" s="45" t="s">
        <v>23</v>
      </c>
      <c r="C20" s="45" t="s">
        <v>79</v>
      </c>
      <c r="D20" s="11" t="s">
        <v>80</v>
      </c>
      <c r="E20" s="11" t="s">
        <v>82</v>
      </c>
      <c r="F20" s="11" t="str">
        <f t="shared" si="0"/>
        <v>Thermo Fisher Scientific</v>
      </c>
      <c r="G20" s="11">
        <v>1</v>
      </c>
      <c r="H20" s="54">
        <v>2025</v>
      </c>
      <c r="I20" s="71" t="s">
        <v>137</v>
      </c>
      <c r="J20" s="19"/>
      <c r="K20" s="18"/>
      <c r="L20" s="18" t="s">
        <v>103</v>
      </c>
      <c r="M20" s="18">
        <v>1</v>
      </c>
      <c r="N20" s="18" t="s">
        <v>105</v>
      </c>
    </row>
    <row r="21" spans="1:14" x14ac:dyDescent="0.25">
      <c r="A21" s="8">
        <v>16</v>
      </c>
      <c r="B21" s="16" t="s">
        <v>23</v>
      </c>
      <c r="C21" s="16" t="s">
        <v>79</v>
      </c>
      <c r="D21" s="9" t="s">
        <v>81</v>
      </c>
      <c r="E21" s="9" t="s">
        <v>82</v>
      </c>
      <c r="F21" s="9" t="str">
        <f t="shared" si="0"/>
        <v>Thermo Fisher Scientific</v>
      </c>
      <c r="G21" s="9">
        <v>1</v>
      </c>
      <c r="H21" s="54">
        <v>2025</v>
      </c>
      <c r="I21" s="71" t="s">
        <v>137</v>
      </c>
      <c r="J21" s="20"/>
      <c r="K21" s="18"/>
      <c r="L21" s="18" t="s">
        <v>103</v>
      </c>
      <c r="M21" s="18">
        <v>1</v>
      </c>
      <c r="N21" s="18" t="s">
        <v>105</v>
      </c>
    </row>
    <row r="22" spans="1:14" x14ac:dyDescent="0.25">
      <c r="A22" s="8">
        <v>17</v>
      </c>
      <c r="B22" s="16" t="s">
        <v>23</v>
      </c>
      <c r="C22" s="16" t="s">
        <v>79</v>
      </c>
      <c r="D22" s="9" t="s">
        <v>140</v>
      </c>
      <c r="E22" s="9" t="s">
        <v>82</v>
      </c>
      <c r="F22" s="9" t="str">
        <f t="shared" si="0"/>
        <v>Thermo Fisher Scientific</v>
      </c>
      <c r="G22" s="9">
        <v>1</v>
      </c>
      <c r="H22" s="54">
        <v>2025</v>
      </c>
      <c r="I22" s="71" t="s">
        <v>137</v>
      </c>
      <c r="J22" s="44"/>
      <c r="K22" s="18"/>
      <c r="L22" s="18" t="s">
        <v>103</v>
      </c>
      <c r="M22" s="18">
        <v>1</v>
      </c>
      <c r="N22" s="18" t="s">
        <v>105</v>
      </c>
    </row>
    <row r="23" spans="1:14" x14ac:dyDescent="0.25">
      <c r="A23" s="8">
        <v>18</v>
      </c>
      <c r="B23" s="16" t="s">
        <v>23</v>
      </c>
      <c r="C23" s="16" t="s">
        <v>79</v>
      </c>
      <c r="D23" s="9" t="s">
        <v>111</v>
      </c>
      <c r="E23" s="9" t="s">
        <v>24</v>
      </c>
      <c r="F23" s="9" t="str">
        <f t="shared" si="0"/>
        <v>Thermo Fisher Scientific</v>
      </c>
      <c r="G23" s="9">
        <v>1</v>
      </c>
      <c r="H23" s="54">
        <v>2025</v>
      </c>
      <c r="I23" s="71" t="s">
        <v>137</v>
      </c>
      <c r="J23" s="44"/>
      <c r="K23" s="18"/>
      <c r="L23" s="18" t="s">
        <v>103</v>
      </c>
      <c r="M23" s="18">
        <v>1</v>
      </c>
      <c r="N23" s="18" t="s">
        <v>105</v>
      </c>
    </row>
    <row r="24" spans="1:14" x14ac:dyDescent="0.25">
      <c r="D24" s="28"/>
      <c r="E24" s="28"/>
      <c r="F24" s="29"/>
      <c r="G24" s="29"/>
      <c r="H24" s="29"/>
      <c r="I24" s="29"/>
      <c r="J24" s="29"/>
    </row>
    <row r="25" spans="1:14" x14ac:dyDescent="0.25">
      <c r="D25" s="30" t="s">
        <v>100</v>
      </c>
      <c r="E25" s="30"/>
      <c r="F25" s="31"/>
      <c r="G25" s="32"/>
      <c r="H25" s="33"/>
      <c r="I25" s="32"/>
      <c r="J25" s="35">
        <f>SUM(J6:J23)</f>
        <v>0</v>
      </c>
    </row>
    <row r="26" spans="1:14" x14ac:dyDescent="0.25">
      <c r="D26" s="30" t="s">
        <v>138</v>
      </c>
      <c r="E26" s="30"/>
      <c r="F26" s="31"/>
      <c r="G26" s="34"/>
      <c r="H26" s="32"/>
      <c r="I26" s="32"/>
      <c r="J26" s="73">
        <f>J25*3</f>
        <v>0</v>
      </c>
    </row>
    <row r="27" spans="1:14" ht="15.75" x14ac:dyDescent="0.25">
      <c r="D27" s="26"/>
      <c r="E27" s="26"/>
      <c r="F27" s="26"/>
      <c r="G27" s="27"/>
      <c r="H27" s="25"/>
      <c r="I27" s="25"/>
      <c r="J27" s="25"/>
    </row>
    <row r="28" spans="1:14" x14ac:dyDescent="0.25">
      <c r="D28" s="28"/>
      <c r="E28" s="28"/>
      <c r="F28" s="29"/>
      <c r="G28" s="29"/>
      <c r="H28" s="29"/>
      <c r="I28" s="29"/>
      <c r="J28" s="29"/>
    </row>
    <row r="29" spans="1:14" x14ac:dyDescent="0.25">
      <c r="D29" s="36" t="s">
        <v>99</v>
      </c>
      <c r="E29" s="37"/>
      <c r="F29" s="36"/>
      <c r="G29" s="36"/>
      <c r="H29" s="36"/>
      <c r="I29" s="36"/>
      <c r="J29" s="36"/>
    </row>
    <row r="30" spans="1:14" x14ac:dyDescent="0.25">
      <c r="D30" s="28"/>
      <c r="E30" s="28"/>
      <c r="F30" s="29"/>
      <c r="G30" s="29"/>
      <c r="H30" s="29"/>
      <c r="I30" s="29"/>
      <c r="J30" s="29"/>
    </row>
    <row r="31" spans="1:14" x14ac:dyDescent="0.25">
      <c r="D31" s="38" t="s">
        <v>156</v>
      </c>
      <c r="E31" s="39"/>
      <c r="F31" s="38"/>
      <c r="G31" s="38"/>
      <c r="H31" s="38"/>
      <c r="I31" s="29"/>
      <c r="J31" s="29"/>
    </row>
  </sheetData>
  <autoFilter ref="A5:N23" xr:uid="{00000000-0001-0000-0300-000000000000}"/>
  <phoneticPr fontId="18" type="noConversion"/>
  <pageMargins left="0.70000000000000007" right="0.70000000000000007" top="0.75" bottom="0.75" header="0.30000000000000004" footer="0.30000000000000004"/>
  <pageSetup paperSize="9" fitToWidth="0" fitToHeight="0" orientation="portrait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A47DB-FAB5-4C4B-86CC-F9135BD4C4DF}">
  <dimension ref="A1:N16"/>
  <sheetViews>
    <sheetView tabSelected="1" workbookViewId="0">
      <selection activeCell="I31" sqref="I31"/>
    </sheetView>
  </sheetViews>
  <sheetFormatPr defaultRowHeight="15" x14ac:dyDescent="0.25"/>
  <cols>
    <col min="1" max="1" width="6.5703125" customWidth="1"/>
    <col min="2" max="2" width="10.5703125" bestFit="1" customWidth="1"/>
    <col min="3" max="3" width="48.5703125" bestFit="1" customWidth="1"/>
    <col min="4" max="4" width="19.85546875" customWidth="1"/>
    <col min="5" max="5" width="18.140625" bestFit="1" customWidth="1"/>
    <col min="6" max="6" width="25" bestFit="1" customWidth="1"/>
    <col min="8" max="8" width="11.42578125" bestFit="1" customWidth="1"/>
    <col min="10" max="10" width="12.5703125" bestFit="1" customWidth="1"/>
    <col min="12" max="12" width="15.140625" bestFit="1" customWidth="1"/>
    <col min="13" max="13" width="13.5703125" bestFit="1" customWidth="1"/>
    <col min="14" max="14" width="28.85546875" bestFit="1" customWidth="1"/>
  </cols>
  <sheetData>
    <row r="1" spans="1:14" x14ac:dyDescent="0.25">
      <c r="A1" t="s">
        <v>136</v>
      </c>
    </row>
    <row r="2" spans="1:14" x14ac:dyDescent="0.25">
      <c r="A2" s="1" t="s">
        <v>155</v>
      </c>
    </row>
    <row r="3" spans="1:14" x14ac:dyDescent="0.25">
      <c r="A3" s="24" t="s">
        <v>107</v>
      </c>
    </row>
    <row r="4" spans="1:14" ht="15.75" thickBot="1" x14ac:dyDescent="0.3">
      <c r="A4" t="s">
        <v>151</v>
      </c>
    </row>
    <row r="5" spans="1:14" ht="30" customHeight="1" x14ac:dyDescent="0.25">
      <c r="A5" s="66" t="s">
        <v>0</v>
      </c>
      <c r="B5" s="67" t="s">
        <v>1</v>
      </c>
      <c r="C5" s="60" t="s">
        <v>2</v>
      </c>
      <c r="D5" s="60" t="s">
        <v>84</v>
      </c>
      <c r="E5" s="60" t="s">
        <v>3</v>
      </c>
      <c r="F5" s="60" t="s">
        <v>92</v>
      </c>
      <c r="G5" s="60" t="s">
        <v>90</v>
      </c>
      <c r="H5" s="60" t="s">
        <v>5</v>
      </c>
      <c r="I5" s="72" t="s">
        <v>91</v>
      </c>
      <c r="J5" s="60" t="s">
        <v>146</v>
      </c>
      <c r="K5" s="60" t="s">
        <v>101</v>
      </c>
      <c r="L5" s="60" t="s">
        <v>102</v>
      </c>
      <c r="M5" s="60" t="s">
        <v>106</v>
      </c>
      <c r="N5" s="60" t="s">
        <v>104</v>
      </c>
    </row>
    <row r="6" spans="1:14" x14ac:dyDescent="0.25">
      <c r="A6" s="58">
        <v>1</v>
      </c>
      <c r="B6" s="16" t="s">
        <v>23</v>
      </c>
      <c r="C6" s="16" t="s">
        <v>7</v>
      </c>
      <c r="D6" s="9" t="s">
        <v>112</v>
      </c>
      <c r="E6" s="9" t="s">
        <v>25</v>
      </c>
      <c r="F6" s="9" t="s">
        <v>93</v>
      </c>
      <c r="G6" s="9">
        <v>1</v>
      </c>
      <c r="H6" s="54">
        <v>2025</v>
      </c>
      <c r="I6" s="71" t="s">
        <v>137</v>
      </c>
      <c r="J6" s="16">
        <v>100</v>
      </c>
      <c r="K6" s="55" t="s">
        <v>130</v>
      </c>
      <c r="L6" s="16" t="s">
        <v>131</v>
      </c>
      <c r="M6" s="16">
        <v>1</v>
      </c>
      <c r="N6" s="16" t="s">
        <v>105</v>
      </c>
    </row>
    <row r="7" spans="1:14" x14ac:dyDescent="0.25">
      <c r="A7" s="58">
        <v>2</v>
      </c>
      <c r="B7" s="12" t="s">
        <v>23</v>
      </c>
      <c r="C7" s="12" t="s">
        <v>7</v>
      </c>
      <c r="D7" s="6" t="s">
        <v>129</v>
      </c>
      <c r="E7" s="6" t="s">
        <v>25</v>
      </c>
      <c r="F7" s="12" t="s">
        <v>95</v>
      </c>
      <c r="G7" s="9">
        <v>1</v>
      </c>
      <c r="H7" s="54">
        <v>2025</v>
      </c>
      <c r="I7" s="71" t="s">
        <v>137</v>
      </c>
      <c r="J7" s="16">
        <v>100</v>
      </c>
      <c r="K7" s="55" t="s">
        <v>130</v>
      </c>
      <c r="L7" s="16" t="s">
        <v>131</v>
      </c>
      <c r="M7" s="16">
        <v>1</v>
      </c>
      <c r="N7" s="16" t="s">
        <v>105</v>
      </c>
    </row>
    <row r="8" spans="1:14" x14ac:dyDescent="0.25">
      <c r="A8" s="58">
        <v>3</v>
      </c>
      <c r="B8" s="12" t="s">
        <v>6</v>
      </c>
      <c r="C8" s="12" t="s">
        <v>7</v>
      </c>
      <c r="D8" s="6" t="s">
        <v>8</v>
      </c>
      <c r="E8" s="6" t="s">
        <v>10</v>
      </c>
      <c r="F8" s="7" t="s">
        <v>95</v>
      </c>
      <c r="G8" s="9">
        <v>1</v>
      </c>
      <c r="H8" s="54">
        <v>2025</v>
      </c>
      <c r="I8" s="71" t="s">
        <v>137</v>
      </c>
      <c r="J8" s="16">
        <v>300</v>
      </c>
      <c r="K8" s="55" t="s">
        <v>103</v>
      </c>
      <c r="L8" s="16" t="s">
        <v>103</v>
      </c>
      <c r="M8" s="16">
        <v>2</v>
      </c>
      <c r="N8" s="16" t="s">
        <v>105</v>
      </c>
    </row>
    <row r="9" spans="1:14" x14ac:dyDescent="0.25">
      <c r="D9" s="28"/>
      <c r="E9" s="28"/>
      <c r="F9" s="29"/>
      <c r="G9" s="29"/>
      <c r="H9" s="29"/>
      <c r="I9" s="29"/>
      <c r="J9" s="29"/>
    </row>
    <row r="10" spans="1:14" x14ac:dyDescent="0.25">
      <c r="D10" s="30" t="s">
        <v>100</v>
      </c>
      <c r="E10" s="30"/>
      <c r="F10" s="31"/>
      <c r="G10" s="32"/>
      <c r="H10" s="33"/>
      <c r="I10" s="32"/>
      <c r="J10" s="35">
        <f>SUM(J6:J8)</f>
        <v>500</v>
      </c>
    </row>
    <row r="11" spans="1:14" x14ac:dyDescent="0.25">
      <c r="D11" s="30" t="s">
        <v>138</v>
      </c>
      <c r="E11" s="30"/>
      <c r="F11" s="31"/>
      <c r="G11" s="34"/>
      <c r="H11" s="32"/>
      <c r="I11" s="32"/>
      <c r="J11" s="73">
        <f>J10*3</f>
        <v>1500</v>
      </c>
    </row>
    <row r="12" spans="1:14" ht="15.75" x14ac:dyDescent="0.25">
      <c r="D12" s="26"/>
      <c r="E12" s="26"/>
      <c r="F12" s="26"/>
      <c r="G12" s="27"/>
      <c r="H12" s="25"/>
      <c r="I12" s="25"/>
      <c r="J12" s="25"/>
    </row>
    <row r="13" spans="1:14" x14ac:dyDescent="0.25">
      <c r="D13" s="28"/>
      <c r="E13" s="28"/>
      <c r="F13" s="29"/>
      <c r="G13" s="29"/>
      <c r="H13" s="29"/>
      <c r="I13" s="29"/>
      <c r="J13" s="29"/>
    </row>
    <row r="14" spans="1:14" x14ac:dyDescent="0.25">
      <c r="D14" s="36" t="s">
        <v>99</v>
      </c>
      <c r="E14" s="37"/>
      <c r="F14" s="36"/>
      <c r="G14" s="36"/>
      <c r="H14" s="36"/>
      <c r="I14" s="36"/>
      <c r="J14" s="36"/>
    </row>
    <row r="15" spans="1:14" x14ac:dyDescent="0.25">
      <c r="D15" s="28"/>
      <c r="E15" s="28"/>
      <c r="F15" s="29"/>
      <c r="G15" s="29"/>
      <c r="H15" s="29"/>
      <c r="I15" s="29"/>
      <c r="J15" s="29"/>
    </row>
    <row r="16" spans="1:14" x14ac:dyDescent="0.25">
      <c r="D16" s="38" t="s">
        <v>148</v>
      </c>
      <c r="E16" s="39"/>
      <c r="F16" s="38"/>
      <c r="G16" s="38"/>
      <c r="H16" s="38"/>
      <c r="I16" s="29"/>
      <c r="J16" s="29"/>
    </row>
  </sheetData>
  <phoneticPr fontId="18" type="noConversion"/>
  <pageMargins left="0.7" right="0.7" top="0.75" bottom="0.75" header="0.3" footer="0.3"/>
  <pageSetup paperSize="9" orientation="landscape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830D7-F2A6-4250-8CDA-D37751A20D71}">
  <dimension ref="A1:AM28"/>
  <sheetViews>
    <sheetView zoomScale="90" zoomScaleNormal="90" workbookViewId="0">
      <selection activeCell="I38" sqref="I38"/>
    </sheetView>
  </sheetViews>
  <sheetFormatPr defaultRowHeight="15" x14ac:dyDescent="0.25"/>
  <cols>
    <col min="1" max="1" width="6.42578125" customWidth="1"/>
    <col min="2" max="2" width="13.42578125" customWidth="1"/>
    <col min="3" max="3" width="50.42578125" customWidth="1"/>
    <col min="4" max="4" width="19.42578125" customWidth="1"/>
    <col min="5" max="5" width="19" customWidth="1"/>
    <col min="6" max="6" width="32.5703125" customWidth="1"/>
    <col min="7" max="7" width="9.42578125" customWidth="1"/>
    <col min="8" max="9" width="14.42578125" customWidth="1"/>
    <col min="10" max="10" width="19.42578125" customWidth="1"/>
    <col min="11" max="13" width="9.42578125"/>
    <col min="14" max="14" width="40.5703125" customWidth="1"/>
    <col min="15" max="39" width="9.42578125"/>
  </cols>
  <sheetData>
    <row r="1" spans="1:39" x14ac:dyDescent="0.25">
      <c r="A1" t="s">
        <v>136</v>
      </c>
    </row>
    <row r="2" spans="1:39" x14ac:dyDescent="0.25">
      <c r="A2" s="1" t="s">
        <v>155</v>
      </c>
      <c r="B2" s="1"/>
      <c r="F2" s="17"/>
    </row>
    <row r="3" spans="1:39" x14ac:dyDescent="0.25">
      <c r="A3" s="24" t="s">
        <v>107</v>
      </c>
    </row>
    <row r="4" spans="1:39" ht="15.75" thickBot="1" x14ac:dyDescent="0.3">
      <c r="A4" t="s">
        <v>152</v>
      </c>
      <c r="F4" s="4"/>
    </row>
    <row r="5" spans="1:39" ht="39" thickBot="1" x14ac:dyDescent="0.3">
      <c r="A5" s="63" t="s">
        <v>0</v>
      </c>
      <c r="B5" s="63" t="s">
        <v>1</v>
      </c>
      <c r="C5" s="63" t="s">
        <v>2</v>
      </c>
      <c r="D5" s="63" t="s">
        <v>84</v>
      </c>
      <c r="E5" s="63" t="s">
        <v>3</v>
      </c>
      <c r="F5" s="63" t="s">
        <v>92</v>
      </c>
      <c r="G5" s="63" t="s">
        <v>90</v>
      </c>
      <c r="H5" s="63" t="s">
        <v>5</v>
      </c>
      <c r="I5" s="63" t="s">
        <v>91</v>
      </c>
      <c r="J5" s="63" t="s">
        <v>146</v>
      </c>
      <c r="K5" s="63" t="s">
        <v>101</v>
      </c>
      <c r="L5" s="63" t="s">
        <v>102</v>
      </c>
      <c r="M5" s="63" t="s">
        <v>106</v>
      </c>
      <c r="N5" s="63" t="s">
        <v>104</v>
      </c>
    </row>
    <row r="6" spans="1:39" s="5" customFormat="1" x14ac:dyDescent="0.2">
      <c r="A6" s="54">
        <v>1</v>
      </c>
      <c r="B6" s="14" t="s">
        <v>6</v>
      </c>
      <c r="C6" s="14" t="s">
        <v>12</v>
      </c>
      <c r="D6" s="15" t="s">
        <v>14</v>
      </c>
      <c r="E6" s="14" t="s">
        <v>10</v>
      </c>
      <c r="F6" s="12" t="s">
        <v>94</v>
      </c>
      <c r="G6" s="14">
        <v>1</v>
      </c>
      <c r="H6" s="54">
        <v>2025</v>
      </c>
      <c r="I6" s="16" t="s">
        <v>137</v>
      </c>
      <c r="J6" s="21">
        <v>15</v>
      </c>
      <c r="K6" s="16"/>
      <c r="L6" s="16" t="s">
        <v>103</v>
      </c>
      <c r="M6" s="16">
        <v>1</v>
      </c>
      <c r="N6" s="16" t="s">
        <v>105</v>
      </c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</row>
    <row r="7" spans="1:39" s="5" customFormat="1" x14ac:dyDescent="0.2">
      <c r="A7" s="54">
        <v>2</v>
      </c>
      <c r="B7" s="14" t="s">
        <v>6</v>
      </c>
      <c r="C7" s="14" t="s">
        <v>13</v>
      </c>
      <c r="D7" s="15" t="s">
        <v>16</v>
      </c>
      <c r="E7" s="14" t="s">
        <v>9</v>
      </c>
      <c r="F7" s="12" t="str">
        <f t="shared" ref="F7:F20" si="0">$F$6</f>
        <v>Thermo Fisher Scientific*</v>
      </c>
      <c r="G7" s="14">
        <v>1</v>
      </c>
      <c r="H7" s="54">
        <v>2025</v>
      </c>
      <c r="I7" s="14" t="str">
        <f t="shared" ref="I7:I20" si="1">$I$6</f>
        <v>36 kuud</v>
      </c>
      <c r="J7" s="21">
        <v>15</v>
      </c>
      <c r="K7" s="16"/>
      <c r="L7" s="16" t="s">
        <v>103</v>
      </c>
      <c r="M7" s="16">
        <v>1</v>
      </c>
      <c r="N7" s="16" t="s">
        <v>105</v>
      </c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</row>
    <row r="8" spans="1:39" s="3" customFormat="1" x14ac:dyDescent="0.25">
      <c r="A8" s="54">
        <v>3</v>
      </c>
      <c r="B8" s="6" t="s">
        <v>23</v>
      </c>
      <c r="C8" s="6" t="s">
        <v>37</v>
      </c>
      <c r="D8" s="12" t="s">
        <v>55</v>
      </c>
      <c r="E8" s="6" t="s">
        <v>26</v>
      </c>
      <c r="F8" s="12" t="str">
        <f t="shared" si="0"/>
        <v>Thermo Fisher Scientific*</v>
      </c>
      <c r="G8" s="6">
        <v>1</v>
      </c>
      <c r="H8" s="54">
        <v>2025</v>
      </c>
      <c r="I8" s="6" t="str">
        <f t="shared" si="1"/>
        <v>36 kuud</v>
      </c>
      <c r="J8" s="21">
        <v>15</v>
      </c>
      <c r="K8" s="18"/>
      <c r="L8" s="18" t="s">
        <v>103</v>
      </c>
      <c r="M8" s="18">
        <v>1</v>
      </c>
      <c r="N8" s="18" t="s">
        <v>105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1:39" s="3" customFormat="1" x14ac:dyDescent="0.25">
      <c r="A9" s="54">
        <v>4</v>
      </c>
      <c r="B9" s="6" t="s">
        <v>23</v>
      </c>
      <c r="C9" s="6" t="s">
        <v>37</v>
      </c>
      <c r="D9" s="12" t="s">
        <v>56</v>
      </c>
      <c r="E9" s="6" t="s">
        <v>27</v>
      </c>
      <c r="F9" s="12" t="str">
        <f t="shared" si="0"/>
        <v>Thermo Fisher Scientific*</v>
      </c>
      <c r="G9" s="6">
        <v>1</v>
      </c>
      <c r="H9" s="54">
        <v>2025</v>
      </c>
      <c r="I9" s="6" t="str">
        <f t="shared" si="1"/>
        <v>36 kuud</v>
      </c>
      <c r="J9" s="21">
        <v>15</v>
      </c>
      <c r="K9" s="18"/>
      <c r="L9" s="18" t="s">
        <v>103</v>
      </c>
      <c r="M9" s="18">
        <v>1</v>
      </c>
      <c r="N9" s="18" t="s">
        <v>105</v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1:39" s="3" customFormat="1" x14ac:dyDescent="0.25">
      <c r="A10" s="54">
        <v>5</v>
      </c>
      <c r="B10" s="6" t="s">
        <v>23</v>
      </c>
      <c r="C10" s="6" t="s">
        <v>37</v>
      </c>
      <c r="D10" s="12" t="s">
        <v>57</v>
      </c>
      <c r="E10" s="6" t="s">
        <v>51</v>
      </c>
      <c r="F10" s="12" t="str">
        <f t="shared" si="0"/>
        <v>Thermo Fisher Scientific*</v>
      </c>
      <c r="G10" s="6">
        <v>1</v>
      </c>
      <c r="H10" s="54">
        <v>2025</v>
      </c>
      <c r="I10" s="6" t="str">
        <f t="shared" si="1"/>
        <v>36 kuud</v>
      </c>
      <c r="J10" s="21">
        <v>15</v>
      </c>
      <c r="K10" s="18"/>
      <c r="L10" s="18" t="s">
        <v>103</v>
      </c>
      <c r="M10" s="18">
        <v>1</v>
      </c>
      <c r="N10" s="18" t="s">
        <v>105</v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1:39" s="3" customFormat="1" x14ac:dyDescent="0.25">
      <c r="A11" s="54">
        <v>6</v>
      </c>
      <c r="B11" s="6" t="s">
        <v>23</v>
      </c>
      <c r="C11" s="6" t="s">
        <v>38</v>
      </c>
      <c r="D11" s="12" t="s">
        <v>58</v>
      </c>
      <c r="E11" s="6" t="s">
        <v>51</v>
      </c>
      <c r="F11" s="12" t="str">
        <f t="shared" si="0"/>
        <v>Thermo Fisher Scientific*</v>
      </c>
      <c r="G11" s="6">
        <v>1</v>
      </c>
      <c r="H11" s="54">
        <v>2025</v>
      </c>
      <c r="I11" s="6" t="str">
        <f t="shared" si="1"/>
        <v>36 kuud</v>
      </c>
      <c r="J11" s="21">
        <v>15</v>
      </c>
      <c r="K11" s="18"/>
      <c r="L11" s="18" t="s">
        <v>103</v>
      </c>
      <c r="M11" s="18">
        <v>1</v>
      </c>
      <c r="N11" s="18" t="s">
        <v>105</v>
      </c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1:39" s="3" customFormat="1" x14ac:dyDescent="0.25">
      <c r="A12" s="54">
        <v>7</v>
      </c>
      <c r="B12" s="6" t="s">
        <v>23</v>
      </c>
      <c r="C12" s="6" t="s">
        <v>38</v>
      </c>
      <c r="D12" s="12" t="s">
        <v>59</v>
      </c>
      <c r="E12" s="6" t="s">
        <v>27</v>
      </c>
      <c r="F12" s="12" t="str">
        <f t="shared" si="0"/>
        <v>Thermo Fisher Scientific*</v>
      </c>
      <c r="G12" s="6">
        <v>1</v>
      </c>
      <c r="H12" s="54">
        <v>2025</v>
      </c>
      <c r="I12" s="6" t="str">
        <f t="shared" si="1"/>
        <v>36 kuud</v>
      </c>
      <c r="J12" s="21">
        <v>15</v>
      </c>
      <c r="K12" s="18"/>
      <c r="L12" s="18" t="s">
        <v>103</v>
      </c>
      <c r="M12" s="18">
        <v>1</v>
      </c>
      <c r="N12" s="18" t="s">
        <v>105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</row>
    <row r="13" spans="1:39" s="3" customFormat="1" x14ac:dyDescent="0.25">
      <c r="A13" s="54">
        <v>8</v>
      </c>
      <c r="B13" s="6" t="s">
        <v>23</v>
      </c>
      <c r="C13" s="6" t="s">
        <v>39</v>
      </c>
      <c r="D13" s="12" t="s">
        <v>60</v>
      </c>
      <c r="E13" s="6" t="s">
        <v>27</v>
      </c>
      <c r="F13" s="12" t="str">
        <f t="shared" si="0"/>
        <v>Thermo Fisher Scientific*</v>
      </c>
      <c r="G13" s="6">
        <v>1</v>
      </c>
      <c r="H13" s="54">
        <v>2025</v>
      </c>
      <c r="I13" s="6" t="str">
        <f t="shared" si="1"/>
        <v>36 kuud</v>
      </c>
      <c r="J13" s="21">
        <v>15</v>
      </c>
      <c r="K13" s="18"/>
      <c r="L13" s="18" t="s">
        <v>103</v>
      </c>
      <c r="M13" s="18">
        <v>1</v>
      </c>
      <c r="N13" s="18" t="s">
        <v>105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s="3" customFormat="1" x14ac:dyDescent="0.25">
      <c r="A14" s="54">
        <v>9</v>
      </c>
      <c r="B14" s="6" t="s">
        <v>23</v>
      </c>
      <c r="C14" s="6" t="s">
        <v>40</v>
      </c>
      <c r="D14" s="12" t="s">
        <v>61</v>
      </c>
      <c r="E14" s="6" t="s">
        <v>26</v>
      </c>
      <c r="F14" s="12" t="str">
        <f t="shared" si="0"/>
        <v>Thermo Fisher Scientific*</v>
      </c>
      <c r="G14" s="6">
        <v>1</v>
      </c>
      <c r="H14" s="54">
        <v>2025</v>
      </c>
      <c r="I14" s="6" t="str">
        <f t="shared" si="1"/>
        <v>36 kuud</v>
      </c>
      <c r="J14" s="21">
        <v>15</v>
      </c>
      <c r="K14" s="18"/>
      <c r="L14" s="18" t="s">
        <v>103</v>
      </c>
      <c r="M14" s="18">
        <v>1</v>
      </c>
      <c r="N14" s="18" t="s">
        <v>105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</row>
    <row r="15" spans="1:39" s="3" customFormat="1" x14ac:dyDescent="0.25">
      <c r="A15" s="54">
        <v>10</v>
      </c>
      <c r="B15" s="6" t="s">
        <v>23</v>
      </c>
      <c r="C15" s="6" t="s">
        <v>40</v>
      </c>
      <c r="D15" s="12" t="s">
        <v>62</v>
      </c>
      <c r="E15" s="6" t="s">
        <v>27</v>
      </c>
      <c r="F15" s="12" t="str">
        <f t="shared" si="0"/>
        <v>Thermo Fisher Scientific*</v>
      </c>
      <c r="G15" s="6">
        <v>1</v>
      </c>
      <c r="H15" s="54">
        <v>2025</v>
      </c>
      <c r="I15" s="6" t="str">
        <f t="shared" si="1"/>
        <v>36 kuud</v>
      </c>
      <c r="J15" s="21">
        <v>15</v>
      </c>
      <c r="K15" s="18"/>
      <c r="L15" s="18" t="s">
        <v>103</v>
      </c>
      <c r="M15" s="18">
        <v>1</v>
      </c>
      <c r="N15" s="18" t="s">
        <v>105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</row>
    <row r="16" spans="1:39" s="3" customFormat="1" x14ac:dyDescent="0.25">
      <c r="A16" s="54">
        <v>11</v>
      </c>
      <c r="B16" s="6" t="s">
        <v>23</v>
      </c>
      <c r="C16" s="6" t="s">
        <v>40</v>
      </c>
      <c r="D16" s="12" t="s">
        <v>63</v>
      </c>
      <c r="E16" s="6" t="s">
        <v>26</v>
      </c>
      <c r="F16" s="12" t="str">
        <f t="shared" si="0"/>
        <v>Thermo Fisher Scientific*</v>
      </c>
      <c r="G16" s="6">
        <v>1</v>
      </c>
      <c r="H16" s="54">
        <v>2025</v>
      </c>
      <c r="I16" s="6" t="str">
        <f t="shared" si="1"/>
        <v>36 kuud</v>
      </c>
      <c r="J16" s="21">
        <v>15</v>
      </c>
      <c r="K16" s="18"/>
      <c r="L16" s="18" t="s">
        <v>103</v>
      </c>
      <c r="M16" s="18">
        <v>1</v>
      </c>
      <c r="N16" s="18" t="s">
        <v>105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</row>
    <row r="17" spans="1:39" s="3" customFormat="1" x14ac:dyDescent="0.25">
      <c r="A17" s="54">
        <v>12</v>
      </c>
      <c r="B17" s="6" t="s">
        <v>23</v>
      </c>
      <c r="C17" s="6" t="s">
        <v>66</v>
      </c>
      <c r="D17" s="12" t="s">
        <v>64</v>
      </c>
      <c r="E17" s="6" t="s">
        <v>27</v>
      </c>
      <c r="F17" s="12" t="str">
        <f t="shared" si="0"/>
        <v>Thermo Fisher Scientific*</v>
      </c>
      <c r="G17" s="6">
        <v>1</v>
      </c>
      <c r="H17" s="54">
        <v>2025</v>
      </c>
      <c r="I17" s="6" t="str">
        <f t="shared" si="1"/>
        <v>36 kuud</v>
      </c>
      <c r="J17" s="6">
        <v>26</v>
      </c>
      <c r="K17" s="18"/>
      <c r="L17" s="18" t="s">
        <v>103</v>
      </c>
      <c r="M17" s="18">
        <v>1</v>
      </c>
      <c r="N17" s="18" t="s">
        <v>105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1:39" s="3" customFormat="1" x14ac:dyDescent="0.25">
      <c r="A18" s="54">
        <v>13</v>
      </c>
      <c r="B18" s="6" t="s">
        <v>23</v>
      </c>
      <c r="C18" s="6" t="s">
        <v>66</v>
      </c>
      <c r="D18" s="12" t="s">
        <v>65</v>
      </c>
      <c r="E18" s="6" t="s">
        <v>27</v>
      </c>
      <c r="F18" s="12" t="str">
        <f t="shared" si="0"/>
        <v>Thermo Fisher Scientific*</v>
      </c>
      <c r="G18" s="6">
        <v>1</v>
      </c>
      <c r="H18" s="54">
        <v>2025</v>
      </c>
      <c r="I18" s="6" t="str">
        <f t="shared" si="1"/>
        <v>36 kuud</v>
      </c>
      <c r="J18" s="6">
        <v>26</v>
      </c>
      <c r="K18" s="18"/>
      <c r="L18" s="18" t="s">
        <v>103</v>
      </c>
      <c r="M18" s="18">
        <v>1</v>
      </c>
      <c r="N18" s="18" t="s">
        <v>105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1:39" s="3" customFormat="1" x14ac:dyDescent="0.25">
      <c r="A19" s="54">
        <v>14</v>
      </c>
      <c r="B19" s="6" t="s">
        <v>23</v>
      </c>
      <c r="C19" s="6" t="s">
        <v>41</v>
      </c>
      <c r="D19" s="12" t="s">
        <v>67</v>
      </c>
      <c r="E19" s="6" t="s">
        <v>24</v>
      </c>
      <c r="F19" s="12" t="str">
        <f t="shared" si="0"/>
        <v>Thermo Fisher Scientific*</v>
      </c>
      <c r="G19" s="6">
        <v>1</v>
      </c>
      <c r="H19" s="54">
        <v>2025</v>
      </c>
      <c r="I19" s="6" t="str">
        <f t="shared" si="1"/>
        <v>36 kuud</v>
      </c>
      <c r="J19" s="6">
        <v>15</v>
      </c>
      <c r="K19" s="18"/>
      <c r="L19" s="18" t="s">
        <v>103</v>
      </c>
      <c r="M19" s="18">
        <v>1</v>
      </c>
      <c r="N19" s="18" t="s">
        <v>105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1:39" s="3" customFormat="1" x14ac:dyDescent="0.25">
      <c r="A20" s="54">
        <v>15</v>
      </c>
      <c r="B20" s="6" t="s">
        <v>23</v>
      </c>
      <c r="C20" s="6" t="s">
        <v>41</v>
      </c>
      <c r="D20" s="12" t="s">
        <v>68</v>
      </c>
      <c r="E20" s="6" t="s">
        <v>27</v>
      </c>
      <c r="F20" s="12" t="str">
        <f t="shared" si="0"/>
        <v>Thermo Fisher Scientific*</v>
      </c>
      <c r="G20" s="6">
        <v>1</v>
      </c>
      <c r="H20" s="54">
        <v>2025</v>
      </c>
      <c r="I20" s="6" t="str">
        <f t="shared" si="1"/>
        <v>36 kuud</v>
      </c>
      <c r="J20" s="6">
        <v>15</v>
      </c>
      <c r="K20" s="18"/>
      <c r="L20" s="16" t="s">
        <v>103</v>
      </c>
      <c r="M20" s="18">
        <v>1</v>
      </c>
      <c r="N20" s="18" t="s">
        <v>105</v>
      </c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2" spans="1:39" x14ac:dyDescent="0.25">
      <c r="D22" s="30" t="s">
        <v>100</v>
      </c>
      <c r="E22" s="30"/>
      <c r="F22" s="31"/>
      <c r="G22" s="32"/>
      <c r="H22" s="33"/>
      <c r="I22" s="32"/>
      <c r="J22" s="35">
        <f>SUM(J6:J20)</f>
        <v>247</v>
      </c>
    </row>
    <row r="23" spans="1:39" x14ac:dyDescent="0.25">
      <c r="D23" s="30" t="s">
        <v>138</v>
      </c>
      <c r="E23" s="30"/>
      <c r="F23" s="31"/>
      <c r="G23" s="34"/>
      <c r="H23" s="32"/>
      <c r="I23" s="32"/>
      <c r="J23" s="73">
        <f>J22*3</f>
        <v>741</v>
      </c>
    </row>
    <row r="24" spans="1:39" ht="15.75" x14ac:dyDescent="0.25">
      <c r="D24" s="26"/>
      <c r="E24" s="26"/>
      <c r="F24" s="26"/>
      <c r="G24" s="27"/>
      <c r="H24" s="25"/>
      <c r="I24" s="25"/>
      <c r="J24" s="25"/>
    </row>
    <row r="25" spans="1:39" x14ac:dyDescent="0.25">
      <c r="D25" s="28"/>
      <c r="E25" s="28"/>
      <c r="F25" s="29"/>
      <c r="G25" s="29"/>
      <c r="H25" s="29"/>
      <c r="I25" s="29"/>
      <c r="J25" s="29"/>
    </row>
    <row r="26" spans="1:39" x14ac:dyDescent="0.25">
      <c r="D26" s="36" t="s">
        <v>99</v>
      </c>
      <c r="E26" s="37"/>
      <c r="F26" s="36"/>
      <c r="G26" s="36"/>
      <c r="H26" s="36"/>
      <c r="I26" s="36"/>
      <c r="J26" s="36"/>
    </row>
    <row r="27" spans="1:39" x14ac:dyDescent="0.25">
      <c r="D27" s="28"/>
      <c r="E27" s="28"/>
      <c r="F27" s="29"/>
      <c r="G27" s="29"/>
      <c r="H27" s="29"/>
      <c r="I27" s="29"/>
      <c r="J27" s="29"/>
    </row>
    <row r="28" spans="1:39" x14ac:dyDescent="0.25">
      <c r="D28" s="38" t="s">
        <v>149</v>
      </c>
      <c r="E28" s="39"/>
      <c r="F28" s="38"/>
      <c r="G28" s="38"/>
      <c r="H28" s="38"/>
      <c r="I28" s="29"/>
      <c r="J28" s="29"/>
    </row>
  </sheetData>
  <autoFilter ref="A5:N20" xr:uid="{EE8830D7-F2A6-4250-8CDA-D37751A20D71}"/>
  <pageMargins left="0.7" right="0.7" top="0.75" bottom="0.75" header="0.3" footer="0.3"/>
  <pageSetup paperSize="9" orientation="landscape" r:id="rId1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BB818-1A44-4FDC-A8D9-7BC5E06AB945}">
  <dimension ref="A1:AM38"/>
  <sheetViews>
    <sheetView topLeftCell="F1" zoomScale="90" zoomScaleNormal="90" workbookViewId="0">
      <selection activeCell="G49" sqref="G49"/>
    </sheetView>
  </sheetViews>
  <sheetFormatPr defaultRowHeight="15" x14ac:dyDescent="0.25"/>
  <cols>
    <col min="1" max="1" width="9.140625" style="2"/>
    <col min="2" max="2" width="10.5703125" bestFit="1" customWidth="1"/>
    <col min="3" max="3" width="39.42578125" customWidth="1"/>
    <col min="4" max="4" width="19.42578125" customWidth="1"/>
    <col min="5" max="5" width="17.5703125" customWidth="1"/>
    <col min="6" max="6" width="20.5703125" customWidth="1"/>
    <col min="7" max="7" width="11.42578125" customWidth="1"/>
    <col min="8" max="8" width="15.42578125" customWidth="1"/>
    <col min="9" max="9" width="11.42578125" customWidth="1"/>
    <col min="10" max="10" width="14.5703125" customWidth="1"/>
    <col min="11" max="11" width="9.42578125"/>
    <col min="12" max="12" width="12.5703125" customWidth="1"/>
    <col min="13" max="13" width="11.42578125" customWidth="1"/>
    <col min="14" max="14" width="38.5703125" customWidth="1"/>
    <col min="15" max="39" width="9.42578125"/>
  </cols>
  <sheetData>
    <row r="1" spans="1:39" x14ac:dyDescent="0.25">
      <c r="A1" t="s">
        <v>136</v>
      </c>
    </row>
    <row r="2" spans="1:39" x14ac:dyDescent="0.25">
      <c r="A2" s="1" t="s">
        <v>155</v>
      </c>
      <c r="B2" s="1"/>
      <c r="F2" s="17"/>
    </row>
    <row r="3" spans="1:39" x14ac:dyDescent="0.25">
      <c r="A3" s="24" t="s">
        <v>107</v>
      </c>
    </row>
    <row r="4" spans="1:39" ht="15.75" thickBot="1" x14ac:dyDescent="0.3">
      <c r="A4" s="2" t="s">
        <v>98</v>
      </c>
      <c r="F4" s="4"/>
    </row>
    <row r="5" spans="1:39" ht="46.5" customHeight="1" thickBot="1" x14ac:dyDescent="0.3">
      <c r="A5" s="63" t="s">
        <v>0</v>
      </c>
      <c r="B5" s="63" t="s">
        <v>1</v>
      </c>
      <c r="C5" s="63" t="s">
        <v>2</v>
      </c>
      <c r="D5" s="63" t="s">
        <v>84</v>
      </c>
      <c r="E5" s="63" t="s">
        <v>3</v>
      </c>
      <c r="F5" s="63" t="s">
        <v>92</v>
      </c>
      <c r="G5" s="63" t="s">
        <v>90</v>
      </c>
      <c r="H5" s="63" t="s">
        <v>5</v>
      </c>
      <c r="I5" s="63" t="s">
        <v>91</v>
      </c>
      <c r="J5" s="63" t="s">
        <v>146</v>
      </c>
      <c r="K5" s="63" t="s">
        <v>101</v>
      </c>
      <c r="L5" s="63" t="s">
        <v>102</v>
      </c>
      <c r="M5" s="63" t="s">
        <v>106</v>
      </c>
      <c r="N5" s="63" t="s">
        <v>104</v>
      </c>
    </row>
    <row r="6" spans="1:39" s="5" customFormat="1" x14ac:dyDescent="0.2">
      <c r="A6" s="54">
        <v>1</v>
      </c>
      <c r="B6" s="14" t="s">
        <v>6</v>
      </c>
      <c r="C6" s="14" t="s">
        <v>142</v>
      </c>
      <c r="D6" s="69" t="s">
        <v>15</v>
      </c>
      <c r="E6" s="14" t="s">
        <v>10</v>
      </c>
      <c r="F6" s="12" t="s">
        <v>93</v>
      </c>
      <c r="G6" s="14">
        <v>1</v>
      </c>
      <c r="H6" s="54">
        <v>2025</v>
      </c>
      <c r="I6" s="62" t="s">
        <v>137</v>
      </c>
      <c r="J6" s="14">
        <v>15</v>
      </c>
      <c r="K6" s="16"/>
      <c r="L6" s="16" t="s">
        <v>103</v>
      </c>
      <c r="M6" s="16">
        <v>1</v>
      </c>
      <c r="N6" s="16" t="s">
        <v>105</v>
      </c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</row>
    <row r="7" spans="1:39" s="5" customFormat="1" x14ac:dyDescent="0.2">
      <c r="A7" s="54">
        <v>2</v>
      </c>
      <c r="B7" s="57" t="s">
        <v>6</v>
      </c>
      <c r="C7" s="57" t="s">
        <v>132</v>
      </c>
      <c r="D7" s="56" t="s">
        <v>17</v>
      </c>
      <c r="E7" s="14" t="s">
        <v>10</v>
      </c>
      <c r="F7" s="12" t="s">
        <v>93</v>
      </c>
      <c r="G7" s="14">
        <v>1</v>
      </c>
      <c r="H7" s="54">
        <v>2025</v>
      </c>
      <c r="I7" s="62" t="s">
        <v>137</v>
      </c>
      <c r="J7" s="14">
        <v>26</v>
      </c>
      <c r="K7" s="16"/>
      <c r="L7" s="16" t="s">
        <v>103</v>
      </c>
      <c r="M7" s="16">
        <v>1</v>
      </c>
      <c r="N7" s="43" t="s">
        <v>105</v>
      </c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</row>
    <row r="8" spans="1:39" s="5" customFormat="1" x14ac:dyDescent="0.2">
      <c r="A8" s="54">
        <v>3</v>
      </c>
      <c r="B8" s="57" t="s">
        <v>6</v>
      </c>
      <c r="C8" s="57" t="s">
        <v>132</v>
      </c>
      <c r="D8" s="56" t="s">
        <v>18</v>
      </c>
      <c r="E8" s="14" t="s">
        <v>10</v>
      </c>
      <c r="F8" s="12" t="s">
        <v>93</v>
      </c>
      <c r="G8" s="14">
        <v>1</v>
      </c>
      <c r="H8" s="54">
        <v>2025</v>
      </c>
      <c r="I8" s="62" t="s">
        <v>137</v>
      </c>
      <c r="J8" s="14">
        <v>26</v>
      </c>
      <c r="K8" s="16"/>
      <c r="L8" s="16" t="s">
        <v>103</v>
      </c>
      <c r="M8" s="16">
        <v>1</v>
      </c>
      <c r="N8" s="43" t="s">
        <v>105</v>
      </c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</row>
    <row r="9" spans="1:39" s="5" customFormat="1" x14ac:dyDescent="0.2">
      <c r="A9" s="54">
        <v>4</v>
      </c>
      <c r="B9" s="57" t="s">
        <v>6</v>
      </c>
      <c r="C9" s="57" t="s">
        <v>139</v>
      </c>
      <c r="D9" s="56" t="s">
        <v>133</v>
      </c>
      <c r="E9" s="14" t="s">
        <v>10</v>
      </c>
      <c r="F9" s="12" t="s">
        <v>93</v>
      </c>
      <c r="G9" s="14">
        <v>1</v>
      </c>
      <c r="H9" s="54">
        <v>2025</v>
      </c>
      <c r="I9" s="62" t="s">
        <v>137</v>
      </c>
      <c r="J9" s="14">
        <v>15</v>
      </c>
      <c r="K9" s="16"/>
      <c r="L9" s="16" t="s">
        <v>103</v>
      </c>
      <c r="M9" s="16">
        <v>1</v>
      </c>
      <c r="N9" s="43" t="s">
        <v>105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</row>
    <row r="10" spans="1:39" s="5" customFormat="1" x14ac:dyDescent="0.2">
      <c r="A10" s="54">
        <v>5</v>
      </c>
      <c r="B10" s="6" t="s">
        <v>23</v>
      </c>
      <c r="C10" s="12" t="s">
        <v>115</v>
      </c>
      <c r="D10" s="51" t="s">
        <v>113</v>
      </c>
      <c r="E10" s="6" t="s">
        <v>27</v>
      </c>
      <c r="F10" s="12" t="str">
        <f t="shared" ref="F10:F29" si="0">$F$6</f>
        <v>Thermo Fisher Scientific</v>
      </c>
      <c r="G10" s="14">
        <v>1</v>
      </c>
      <c r="H10" s="54">
        <v>2025</v>
      </c>
      <c r="I10" s="62" t="s">
        <v>137</v>
      </c>
      <c r="J10" s="14">
        <v>15</v>
      </c>
      <c r="K10" s="43"/>
      <c r="L10" s="43" t="s">
        <v>103</v>
      </c>
      <c r="M10" s="50">
        <v>1</v>
      </c>
      <c r="N10" s="43" t="s">
        <v>105</v>
      </c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</row>
    <row r="11" spans="1:39" s="5" customFormat="1" x14ac:dyDescent="0.2">
      <c r="A11" s="54">
        <v>6</v>
      </c>
      <c r="B11" s="6" t="s">
        <v>23</v>
      </c>
      <c r="C11" s="12" t="s">
        <v>115</v>
      </c>
      <c r="D11" s="52" t="s">
        <v>114</v>
      </c>
      <c r="E11" s="6" t="s">
        <v>26</v>
      </c>
      <c r="F11" s="12" t="str">
        <f t="shared" si="0"/>
        <v>Thermo Fisher Scientific</v>
      </c>
      <c r="G11" s="14">
        <v>1</v>
      </c>
      <c r="H11" s="54">
        <v>2025</v>
      </c>
      <c r="I11" s="62" t="s">
        <v>137</v>
      </c>
      <c r="J11" s="14">
        <v>15</v>
      </c>
      <c r="K11" s="18"/>
      <c r="L11" s="18" t="s">
        <v>103</v>
      </c>
      <c r="M11" s="16">
        <v>1</v>
      </c>
      <c r="N11" s="18" t="s">
        <v>105</v>
      </c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</row>
    <row r="12" spans="1:39" s="3" customFormat="1" x14ac:dyDescent="0.25">
      <c r="A12" s="54">
        <v>7</v>
      </c>
      <c r="B12" s="6" t="s">
        <v>23</v>
      </c>
      <c r="C12" s="12" t="s">
        <v>29</v>
      </c>
      <c r="D12" s="46" t="s">
        <v>44</v>
      </c>
      <c r="E12" s="6" t="s">
        <v>27</v>
      </c>
      <c r="F12" s="12" t="str">
        <f t="shared" si="0"/>
        <v>Thermo Fisher Scientific</v>
      </c>
      <c r="G12" s="6">
        <v>1</v>
      </c>
      <c r="H12" s="54">
        <v>2025</v>
      </c>
      <c r="I12" s="62" t="s">
        <v>137</v>
      </c>
      <c r="J12" s="14">
        <v>15</v>
      </c>
      <c r="K12" s="18"/>
      <c r="L12" s="18" t="s">
        <v>103</v>
      </c>
      <c r="M12" s="16">
        <v>1</v>
      </c>
      <c r="N12" s="18" t="s">
        <v>105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</row>
    <row r="13" spans="1:39" s="3" customFormat="1" x14ac:dyDescent="0.25">
      <c r="A13" s="54">
        <v>8</v>
      </c>
      <c r="B13" s="6" t="s">
        <v>23</v>
      </c>
      <c r="C13" s="12" t="s">
        <v>29</v>
      </c>
      <c r="D13" s="47" t="s">
        <v>45</v>
      </c>
      <c r="E13" s="6" t="s">
        <v>26</v>
      </c>
      <c r="F13" s="12" t="str">
        <f t="shared" si="0"/>
        <v>Thermo Fisher Scientific</v>
      </c>
      <c r="G13" s="6">
        <v>1</v>
      </c>
      <c r="H13" s="54">
        <v>2025</v>
      </c>
      <c r="I13" s="62" t="s">
        <v>137</v>
      </c>
      <c r="J13" s="14">
        <v>15</v>
      </c>
      <c r="K13" s="18"/>
      <c r="L13" s="18" t="s">
        <v>103</v>
      </c>
      <c r="M13" s="16">
        <v>1</v>
      </c>
      <c r="N13" s="18" t="s">
        <v>105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s="3" customFormat="1" x14ac:dyDescent="0.25">
      <c r="A14" s="54">
        <v>9</v>
      </c>
      <c r="B14" s="6" t="s">
        <v>23</v>
      </c>
      <c r="C14" s="12" t="s">
        <v>29</v>
      </c>
      <c r="D14" s="47" t="s">
        <v>116</v>
      </c>
      <c r="E14" s="6" t="s">
        <v>26</v>
      </c>
      <c r="F14" s="12" t="str">
        <f t="shared" si="0"/>
        <v>Thermo Fisher Scientific</v>
      </c>
      <c r="G14" s="6">
        <v>1</v>
      </c>
      <c r="H14" s="54">
        <v>2025</v>
      </c>
      <c r="I14" s="62" t="s">
        <v>137</v>
      </c>
      <c r="J14" s="14">
        <v>15</v>
      </c>
      <c r="K14" s="18"/>
      <c r="L14" s="18" t="s">
        <v>103</v>
      </c>
      <c r="M14" s="16">
        <v>1</v>
      </c>
      <c r="N14" s="18" t="s">
        <v>105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</row>
    <row r="15" spans="1:39" s="3" customFormat="1" x14ac:dyDescent="0.25">
      <c r="A15" s="54">
        <v>10</v>
      </c>
      <c r="B15" s="6" t="s">
        <v>23</v>
      </c>
      <c r="C15" s="12" t="s">
        <v>119</v>
      </c>
      <c r="D15" s="51" t="s">
        <v>120</v>
      </c>
      <c r="E15" s="6" t="s">
        <v>27</v>
      </c>
      <c r="F15" s="12" t="str">
        <f t="shared" si="0"/>
        <v>Thermo Fisher Scientific</v>
      </c>
      <c r="G15" s="6">
        <v>1</v>
      </c>
      <c r="H15" s="54">
        <v>2025</v>
      </c>
      <c r="I15" s="62" t="s">
        <v>137</v>
      </c>
      <c r="J15" s="14">
        <v>15</v>
      </c>
      <c r="K15" s="18"/>
      <c r="L15" s="18" t="s">
        <v>103</v>
      </c>
      <c r="M15" s="16">
        <v>1</v>
      </c>
      <c r="N15" s="18" t="s">
        <v>105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</row>
    <row r="16" spans="1:39" s="3" customFormat="1" x14ac:dyDescent="0.25">
      <c r="A16" s="54">
        <v>11</v>
      </c>
      <c r="B16" s="6" t="s">
        <v>23</v>
      </c>
      <c r="C16" s="12" t="s">
        <v>119</v>
      </c>
      <c r="D16" s="51" t="s">
        <v>121</v>
      </c>
      <c r="E16" s="6" t="s">
        <v>51</v>
      </c>
      <c r="F16" s="12" t="str">
        <f t="shared" si="0"/>
        <v>Thermo Fisher Scientific</v>
      </c>
      <c r="G16" s="6">
        <v>1</v>
      </c>
      <c r="H16" s="54">
        <v>2025</v>
      </c>
      <c r="I16" s="62" t="s">
        <v>137</v>
      </c>
      <c r="J16" s="14">
        <v>15</v>
      </c>
      <c r="K16" s="18"/>
      <c r="L16" s="18" t="s">
        <v>103</v>
      </c>
      <c r="M16" s="16">
        <v>1</v>
      </c>
      <c r="N16" s="18" t="s">
        <v>105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</row>
    <row r="17" spans="1:39" s="3" customFormat="1" x14ac:dyDescent="0.25">
      <c r="A17" s="54">
        <v>12</v>
      </c>
      <c r="B17" s="6" t="s">
        <v>23</v>
      </c>
      <c r="C17" s="12" t="s">
        <v>119</v>
      </c>
      <c r="D17" s="52" t="s">
        <v>122</v>
      </c>
      <c r="E17" s="6" t="s">
        <v>26</v>
      </c>
      <c r="F17" s="12" t="str">
        <f t="shared" si="0"/>
        <v>Thermo Fisher Scientific</v>
      </c>
      <c r="G17" s="6">
        <v>1</v>
      </c>
      <c r="H17" s="54">
        <v>2025</v>
      </c>
      <c r="I17" s="62" t="s">
        <v>137</v>
      </c>
      <c r="J17" s="14">
        <v>15</v>
      </c>
      <c r="K17" s="18"/>
      <c r="L17" s="18" t="s">
        <v>103</v>
      </c>
      <c r="M17" s="16">
        <v>1</v>
      </c>
      <c r="N17" s="18" t="s">
        <v>105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1:39" s="3" customFormat="1" x14ac:dyDescent="0.25">
      <c r="A18" s="54">
        <v>13</v>
      </c>
      <c r="B18" s="6" t="s">
        <v>23</v>
      </c>
      <c r="C18" s="12" t="s">
        <v>30</v>
      </c>
      <c r="D18" s="47" t="s">
        <v>46</v>
      </c>
      <c r="E18" s="6" t="s">
        <v>26</v>
      </c>
      <c r="F18" s="12" t="str">
        <f t="shared" si="0"/>
        <v>Thermo Fisher Scientific</v>
      </c>
      <c r="G18" s="6">
        <v>1</v>
      </c>
      <c r="H18" s="54">
        <v>2025</v>
      </c>
      <c r="I18" s="62" t="s">
        <v>137</v>
      </c>
      <c r="J18" s="14">
        <v>15</v>
      </c>
      <c r="K18" s="18"/>
      <c r="L18" s="18" t="s">
        <v>103</v>
      </c>
      <c r="M18" s="16">
        <v>1</v>
      </c>
      <c r="N18" s="18" t="s">
        <v>105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1:39" s="3" customFormat="1" x14ac:dyDescent="0.25">
      <c r="A19" s="54">
        <v>14</v>
      </c>
      <c r="B19" s="6" t="s">
        <v>23</v>
      </c>
      <c r="C19" s="12" t="s">
        <v>123</v>
      </c>
      <c r="D19" s="51" t="s">
        <v>124</v>
      </c>
      <c r="E19" s="6" t="s">
        <v>26</v>
      </c>
      <c r="F19" s="12" t="str">
        <f t="shared" si="0"/>
        <v>Thermo Fisher Scientific</v>
      </c>
      <c r="G19" s="6">
        <v>1</v>
      </c>
      <c r="H19" s="54">
        <v>2025</v>
      </c>
      <c r="I19" s="62" t="s">
        <v>137</v>
      </c>
      <c r="J19" s="14">
        <v>15</v>
      </c>
      <c r="K19" s="18"/>
      <c r="L19" s="18" t="s">
        <v>103</v>
      </c>
      <c r="M19" s="16">
        <v>1</v>
      </c>
      <c r="N19" s="18" t="s">
        <v>105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1:39" s="3" customFormat="1" x14ac:dyDescent="0.25">
      <c r="A20" s="54">
        <v>15</v>
      </c>
      <c r="B20" s="6" t="s">
        <v>23</v>
      </c>
      <c r="C20" s="12" t="s">
        <v>123</v>
      </c>
      <c r="D20" s="52" t="s">
        <v>125</v>
      </c>
      <c r="E20" s="6" t="s">
        <v>26</v>
      </c>
      <c r="F20" s="12" t="str">
        <f t="shared" si="0"/>
        <v>Thermo Fisher Scientific</v>
      </c>
      <c r="G20" s="6">
        <v>1</v>
      </c>
      <c r="H20" s="54">
        <v>2025</v>
      </c>
      <c r="I20" s="62" t="s">
        <v>137</v>
      </c>
      <c r="J20" s="14">
        <v>15</v>
      </c>
      <c r="K20" s="18"/>
      <c r="L20" s="18" t="s">
        <v>103</v>
      </c>
      <c r="M20" s="16">
        <v>1</v>
      </c>
      <c r="N20" s="18" t="s">
        <v>105</v>
      </c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1:39" s="3" customFormat="1" x14ac:dyDescent="0.25">
      <c r="A21" s="54">
        <v>16</v>
      </c>
      <c r="B21" s="6" t="s">
        <v>23</v>
      </c>
      <c r="C21" s="12" t="s">
        <v>31</v>
      </c>
      <c r="D21" s="48" t="s">
        <v>47</v>
      </c>
      <c r="E21" s="6" t="s">
        <v>26</v>
      </c>
      <c r="F21" s="12" t="str">
        <f t="shared" si="0"/>
        <v>Thermo Fisher Scientific</v>
      </c>
      <c r="G21" s="6">
        <v>1</v>
      </c>
      <c r="H21" s="54">
        <v>2025</v>
      </c>
      <c r="I21" s="62" t="s">
        <v>137</v>
      </c>
      <c r="J21" s="14">
        <v>15</v>
      </c>
      <c r="K21" s="18"/>
      <c r="L21" s="18" t="s">
        <v>103</v>
      </c>
      <c r="M21" s="16">
        <v>1</v>
      </c>
      <c r="N21" s="18" t="s">
        <v>105</v>
      </c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1:39" s="3" customFormat="1" x14ac:dyDescent="0.25">
      <c r="A22" s="54">
        <v>17</v>
      </c>
      <c r="B22" s="6" t="s">
        <v>23</v>
      </c>
      <c r="C22" s="12" t="s">
        <v>31</v>
      </c>
      <c r="D22" s="52" t="s">
        <v>117</v>
      </c>
      <c r="E22" s="6" t="s">
        <v>27</v>
      </c>
      <c r="F22" s="12" t="str">
        <f t="shared" si="0"/>
        <v>Thermo Fisher Scientific</v>
      </c>
      <c r="G22" s="6">
        <v>1</v>
      </c>
      <c r="H22" s="54">
        <v>2025</v>
      </c>
      <c r="I22" s="62" t="s">
        <v>137</v>
      </c>
      <c r="J22" s="14">
        <v>15</v>
      </c>
      <c r="K22" s="18"/>
      <c r="L22" s="18" t="s">
        <v>103</v>
      </c>
      <c r="M22" s="16">
        <v>1</v>
      </c>
      <c r="N22" s="18" t="s">
        <v>105</v>
      </c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1:39" s="3" customFormat="1" x14ac:dyDescent="0.25">
      <c r="A23" s="54">
        <v>18</v>
      </c>
      <c r="B23" s="6" t="s">
        <v>23</v>
      </c>
      <c r="C23" s="12" t="s">
        <v>31</v>
      </c>
      <c r="D23" s="52" t="s">
        <v>118</v>
      </c>
      <c r="E23" s="6" t="s">
        <v>26</v>
      </c>
      <c r="F23" s="12" t="str">
        <f t="shared" si="0"/>
        <v>Thermo Fisher Scientific</v>
      </c>
      <c r="G23" s="6">
        <v>1</v>
      </c>
      <c r="H23" s="54">
        <v>2025</v>
      </c>
      <c r="I23" s="62" t="s">
        <v>137</v>
      </c>
      <c r="J23" s="14">
        <v>15</v>
      </c>
      <c r="K23" s="18"/>
      <c r="L23" s="18" t="s">
        <v>103</v>
      </c>
      <c r="M23" s="16">
        <v>1</v>
      </c>
      <c r="N23" s="18" t="s">
        <v>105</v>
      </c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</row>
    <row r="24" spans="1:39" s="3" customFormat="1" x14ac:dyDescent="0.25">
      <c r="A24" s="54">
        <v>19</v>
      </c>
      <c r="B24" s="6" t="s">
        <v>23</v>
      </c>
      <c r="C24" s="12" t="s">
        <v>32</v>
      </c>
      <c r="D24" s="48" t="s">
        <v>48</v>
      </c>
      <c r="E24" s="6" t="s">
        <v>27</v>
      </c>
      <c r="F24" s="12" t="str">
        <f t="shared" si="0"/>
        <v>Thermo Fisher Scientific</v>
      </c>
      <c r="G24" s="6">
        <v>1</v>
      </c>
      <c r="H24" s="54">
        <v>2025</v>
      </c>
      <c r="I24" s="62" t="s">
        <v>137</v>
      </c>
      <c r="J24" s="6">
        <v>26</v>
      </c>
      <c r="K24" s="18"/>
      <c r="L24" s="18" t="s">
        <v>103</v>
      </c>
      <c r="M24" s="16">
        <v>1</v>
      </c>
      <c r="N24" s="18" t="s">
        <v>105</v>
      </c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1:39" s="3" customFormat="1" x14ac:dyDescent="0.25">
      <c r="A25" s="54">
        <v>20</v>
      </c>
      <c r="B25" s="6" t="s">
        <v>23</v>
      </c>
      <c r="C25" s="12" t="s">
        <v>33</v>
      </c>
      <c r="D25" s="47" t="s">
        <v>49</v>
      </c>
      <c r="E25" s="6" t="s">
        <v>26</v>
      </c>
      <c r="F25" s="12" t="str">
        <f t="shared" si="0"/>
        <v>Thermo Fisher Scientific</v>
      </c>
      <c r="G25" s="6">
        <v>1</v>
      </c>
      <c r="H25" s="54">
        <v>2025</v>
      </c>
      <c r="I25" s="62" t="s">
        <v>137</v>
      </c>
      <c r="J25" s="6">
        <v>26</v>
      </c>
      <c r="K25" s="18"/>
      <c r="L25" s="18" t="s">
        <v>103</v>
      </c>
      <c r="M25" s="16">
        <v>1</v>
      </c>
      <c r="N25" s="18" t="s">
        <v>105</v>
      </c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1:39" s="3" customFormat="1" x14ac:dyDescent="0.25">
      <c r="A26" s="54">
        <v>21</v>
      </c>
      <c r="B26" s="6" t="s">
        <v>23</v>
      </c>
      <c r="C26" s="12" t="s">
        <v>33</v>
      </c>
      <c r="D26" s="47" t="s">
        <v>50</v>
      </c>
      <c r="E26" s="6" t="s">
        <v>51</v>
      </c>
      <c r="F26" s="12" t="str">
        <f t="shared" si="0"/>
        <v>Thermo Fisher Scientific</v>
      </c>
      <c r="G26" s="6">
        <v>1</v>
      </c>
      <c r="H26" s="54">
        <v>2025</v>
      </c>
      <c r="I26" s="62" t="s">
        <v>137</v>
      </c>
      <c r="J26" s="6">
        <v>26</v>
      </c>
      <c r="K26" s="18"/>
      <c r="L26" s="18" t="s">
        <v>103</v>
      </c>
      <c r="M26" s="16">
        <v>1</v>
      </c>
      <c r="N26" s="18" t="s">
        <v>105</v>
      </c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1:39" s="3" customFormat="1" x14ac:dyDescent="0.25">
      <c r="A27" s="54">
        <v>22</v>
      </c>
      <c r="B27" s="6" t="s">
        <v>23</v>
      </c>
      <c r="C27" s="12" t="s">
        <v>34</v>
      </c>
      <c r="D27" s="47" t="s">
        <v>52</v>
      </c>
      <c r="E27" s="6" t="s">
        <v>26</v>
      </c>
      <c r="F27" s="12" t="str">
        <f t="shared" si="0"/>
        <v>Thermo Fisher Scientific</v>
      </c>
      <c r="G27" s="6">
        <v>1</v>
      </c>
      <c r="H27" s="54">
        <v>2025</v>
      </c>
      <c r="I27" s="62" t="s">
        <v>137</v>
      </c>
      <c r="J27" s="6">
        <v>26</v>
      </c>
      <c r="K27" s="18"/>
      <c r="L27" s="18" t="s">
        <v>103</v>
      </c>
      <c r="M27" s="16">
        <v>1</v>
      </c>
      <c r="N27" s="18" t="s">
        <v>105</v>
      </c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1:39" s="3" customFormat="1" x14ac:dyDescent="0.25">
      <c r="A28" s="54">
        <v>23</v>
      </c>
      <c r="B28" s="6" t="s">
        <v>23</v>
      </c>
      <c r="C28" s="12" t="s">
        <v>35</v>
      </c>
      <c r="D28" s="47" t="s">
        <v>53</v>
      </c>
      <c r="E28" s="6" t="s">
        <v>26</v>
      </c>
      <c r="F28" s="12" t="str">
        <f t="shared" si="0"/>
        <v>Thermo Fisher Scientific</v>
      </c>
      <c r="G28" s="6">
        <v>1</v>
      </c>
      <c r="H28" s="54">
        <v>2025</v>
      </c>
      <c r="I28" s="62" t="s">
        <v>137</v>
      </c>
      <c r="J28" s="6">
        <v>26</v>
      </c>
      <c r="K28" s="18"/>
      <c r="L28" s="18" t="s">
        <v>103</v>
      </c>
      <c r="M28" s="16">
        <v>1</v>
      </c>
      <c r="N28" s="18" t="s">
        <v>105</v>
      </c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1:39" s="3" customFormat="1" x14ac:dyDescent="0.25">
      <c r="A29" s="54">
        <v>24</v>
      </c>
      <c r="B29" s="6" t="s">
        <v>23</v>
      </c>
      <c r="C29" s="12" t="s">
        <v>36</v>
      </c>
      <c r="D29" s="49" t="s">
        <v>54</v>
      </c>
      <c r="E29" s="6" t="s">
        <v>51</v>
      </c>
      <c r="F29" s="22" t="str">
        <f t="shared" si="0"/>
        <v>Thermo Fisher Scientific</v>
      </c>
      <c r="G29" s="6">
        <v>1</v>
      </c>
      <c r="H29" s="54">
        <v>2025</v>
      </c>
      <c r="I29" s="62" t="s">
        <v>137</v>
      </c>
      <c r="J29" s="6">
        <v>26</v>
      </c>
      <c r="K29" s="18"/>
      <c r="L29" s="18" t="s">
        <v>103</v>
      </c>
      <c r="M29" s="16">
        <v>1</v>
      </c>
      <c r="N29" s="18" t="s">
        <v>105</v>
      </c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1:39" x14ac:dyDescent="0.25">
      <c r="F30" s="23"/>
    </row>
    <row r="32" spans="1:39" x14ac:dyDescent="0.25">
      <c r="D32" s="30" t="s">
        <v>100</v>
      </c>
      <c r="E32" s="30"/>
      <c r="F32" s="31"/>
      <c r="G32" s="32"/>
      <c r="H32" s="33"/>
      <c r="I32" s="32"/>
      <c r="J32" s="35">
        <f>SUM(J6:J29)</f>
        <v>448</v>
      </c>
    </row>
    <row r="33" spans="4:10" x14ac:dyDescent="0.25">
      <c r="D33" s="30" t="s">
        <v>138</v>
      </c>
      <c r="E33" s="30"/>
      <c r="F33" s="31"/>
      <c r="G33" s="34"/>
      <c r="H33" s="32"/>
      <c r="I33" s="32"/>
      <c r="J33" s="73">
        <f>J32*3</f>
        <v>1344</v>
      </c>
    </row>
    <row r="34" spans="4:10" ht="15.75" x14ac:dyDescent="0.25">
      <c r="D34" s="26"/>
      <c r="E34" s="26"/>
      <c r="F34" s="26"/>
      <c r="G34" s="27"/>
      <c r="H34" s="25"/>
      <c r="I34" s="25"/>
      <c r="J34" s="25"/>
    </row>
    <row r="35" spans="4:10" x14ac:dyDescent="0.25">
      <c r="D35" s="28"/>
      <c r="E35" s="28"/>
      <c r="F35" s="29"/>
      <c r="G35" s="29"/>
      <c r="H35" s="29"/>
      <c r="I35" s="29"/>
      <c r="J35" s="29"/>
    </row>
    <row r="36" spans="4:10" x14ac:dyDescent="0.25">
      <c r="D36" s="36" t="s">
        <v>99</v>
      </c>
      <c r="E36" s="37"/>
      <c r="F36" s="36"/>
      <c r="G36" s="36"/>
      <c r="H36" s="36"/>
      <c r="I36" s="36"/>
      <c r="J36" s="36"/>
    </row>
    <row r="37" spans="4:10" x14ac:dyDescent="0.25">
      <c r="D37" s="28"/>
      <c r="E37" s="28"/>
      <c r="F37" s="29"/>
      <c r="G37" s="29"/>
      <c r="H37" s="29"/>
      <c r="I37" s="29"/>
      <c r="J37" s="29"/>
    </row>
    <row r="38" spans="4:10" x14ac:dyDescent="0.25">
      <c r="D38" s="38" t="s">
        <v>147</v>
      </c>
      <c r="E38" s="39"/>
      <c r="F38" s="38"/>
      <c r="G38" s="38"/>
      <c r="H38" s="38"/>
      <c r="I38" s="29"/>
      <c r="J38" s="29"/>
    </row>
  </sheetData>
  <autoFilter ref="A5:N29" xr:uid="{FC0BB818-1A44-4FDC-A8D9-7BC5E06AB945}"/>
  <pageMargins left="0.7" right="0.7" top="0.75" bottom="0.75" header="0.3" footer="0.3"/>
  <pageSetup paperSize="9" orientation="landscape" r:id="rId1"/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B2D4F-43B1-472C-9B91-4A7FDF094C2A}">
  <dimension ref="A1:AM17"/>
  <sheetViews>
    <sheetView zoomScaleNormal="100" workbookViewId="0">
      <selection activeCell="C17" sqref="C17"/>
    </sheetView>
  </sheetViews>
  <sheetFormatPr defaultRowHeight="15" x14ac:dyDescent="0.25"/>
  <cols>
    <col min="1" max="1" width="4.42578125" customWidth="1"/>
    <col min="2" max="2" width="10.5703125" bestFit="1" customWidth="1"/>
    <col min="3" max="3" width="42.5703125" customWidth="1"/>
    <col min="4" max="4" width="15.5703125" customWidth="1"/>
    <col min="5" max="5" width="17.5703125" customWidth="1"/>
    <col min="6" max="6" width="10.5703125" customWidth="1"/>
    <col min="7" max="7" width="11.5703125" customWidth="1"/>
    <col min="8" max="8" width="17.5703125" customWidth="1"/>
    <col min="9" max="9" width="10" customWidth="1"/>
    <col min="10" max="10" width="15.42578125" customWidth="1"/>
    <col min="11" max="11" width="11.42578125" customWidth="1"/>
    <col min="12" max="12" width="15.5703125" customWidth="1"/>
    <col min="13" max="13" width="15.42578125" customWidth="1"/>
    <col min="14" max="14" width="41.42578125" customWidth="1"/>
    <col min="15" max="39" width="9.42578125"/>
  </cols>
  <sheetData>
    <row r="1" spans="1:39" ht="15" customHeight="1" x14ac:dyDescent="0.25">
      <c r="A1" t="s">
        <v>136</v>
      </c>
    </row>
    <row r="2" spans="1:39" x14ac:dyDescent="0.25">
      <c r="A2" s="1" t="s">
        <v>155</v>
      </c>
      <c r="B2" s="1"/>
      <c r="F2" s="17"/>
    </row>
    <row r="3" spans="1:39" x14ac:dyDescent="0.25">
      <c r="A3" s="24" t="s">
        <v>107</v>
      </c>
    </row>
    <row r="4" spans="1:39" ht="15.75" thickBot="1" x14ac:dyDescent="0.3">
      <c r="A4" t="s">
        <v>153</v>
      </c>
      <c r="F4" s="4"/>
    </row>
    <row r="5" spans="1:39" ht="28.35" customHeight="1" thickBot="1" x14ac:dyDescent="0.3">
      <c r="A5" s="63" t="s">
        <v>0</v>
      </c>
      <c r="B5" s="63" t="s">
        <v>1</v>
      </c>
      <c r="C5" s="63" t="s">
        <v>2</v>
      </c>
      <c r="D5" s="63" t="s">
        <v>84</v>
      </c>
      <c r="E5" s="63" t="s">
        <v>3</v>
      </c>
      <c r="F5" s="63" t="s">
        <v>92</v>
      </c>
      <c r="G5" s="63" t="s">
        <v>4</v>
      </c>
      <c r="H5" s="63" t="s">
        <v>5</v>
      </c>
      <c r="I5" s="63" t="s">
        <v>91</v>
      </c>
      <c r="J5" s="63" t="s">
        <v>146</v>
      </c>
      <c r="K5" s="63" t="s">
        <v>101</v>
      </c>
      <c r="L5" s="63" t="s">
        <v>102</v>
      </c>
      <c r="M5" s="63" t="s">
        <v>106</v>
      </c>
      <c r="N5" s="63" t="s">
        <v>104</v>
      </c>
    </row>
    <row r="6" spans="1:39" s="3" customFormat="1" x14ac:dyDescent="0.25">
      <c r="A6" s="14">
        <v>1</v>
      </c>
      <c r="B6" s="6" t="s">
        <v>23</v>
      </c>
      <c r="C6" s="6" t="s">
        <v>42</v>
      </c>
      <c r="D6" s="6" t="s">
        <v>69</v>
      </c>
      <c r="E6" s="6" t="s">
        <v>25</v>
      </c>
      <c r="F6" s="12" t="s">
        <v>96</v>
      </c>
      <c r="G6" s="6">
        <v>1</v>
      </c>
      <c r="H6" s="59">
        <v>2025</v>
      </c>
      <c r="I6" s="70" t="s">
        <v>137</v>
      </c>
      <c r="J6" s="6"/>
      <c r="K6" s="16"/>
      <c r="L6" s="16" t="s">
        <v>103</v>
      </c>
      <c r="M6" s="16">
        <v>1</v>
      </c>
      <c r="N6" s="16" t="s">
        <v>105</v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1:39" s="3" customFormat="1" x14ac:dyDescent="0.25">
      <c r="A7" s="14">
        <v>2</v>
      </c>
      <c r="B7" s="6" t="s">
        <v>23</v>
      </c>
      <c r="C7" s="6" t="s">
        <v>42</v>
      </c>
      <c r="D7" s="6" t="s">
        <v>70</v>
      </c>
      <c r="E7" s="6" t="s">
        <v>25</v>
      </c>
      <c r="F7" s="12" t="str">
        <f t="shared" ref="F7:F9" si="0">$F$6</f>
        <v>Integra</v>
      </c>
      <c r="G7" s="6">
        <v>1</v>
      </c>
      <c r="H7" s="59">
        <v>2025</v>
      </c>
      <c r="I7" s="61" t="str">
        <f t="shared" ref="I7:I9" si="1">$I$6</f>
        <v>36 kuud</v>
      </c>
      <c r="J7" s="6"/>
      <c r="K7" s="16"/>
      <c r="L7" s="16" t="s">
        <v>103</v>
      </c>
      <c r="M7" s="40">
        <v>1</v>
      </c>
      <c r="N7" s="42" t="s">
        <v>105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1:39" s="3" customFormat="1" x14ac:dyDescent="0.25">
      <c r="A8" s="14">
        <v>3</v>
      </c>
      <c r="B8" s="6" t="s">
        <v>23</v>
      </c>
      <c r="C8" s="6" t="s">
        <v>42</v>
      </c>
      <c r="D8" s="6" t="s">
        <v>72</v>
      </c>
      <c r="E8" s="6" t="s">
        <v>25</v>
      </c>
      <c r="F8" s="12" t="str">
        <f t="shared" si="0"/>
        <v>Integra</v>
      </c>
      <c r="G8" s="6">
        <v>1</v>
      </c>
      <c r="H8" s="59">
        <v>2025</v>
      </c>
      <c r="I8" s="61" t="str">
        <f t="shared" si="1"/>
        <v>36 kuud</v>
      </c>
      <c r="J8" s="6"/>
      <c r="K8" s="18"/>
      <c r="L8" s="18" t="s">
        <v>103</v>
      </c>
      <c r="M8" s="41">
        <v>1</v>
      </c>
      <c r="N8" s="42" t="s">
        <v>105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1:39" s="3" customFormat="1" x14ac:dyDescent="0.25">
      <c r="A9" s="14">
        <v>4</v>
      </c>
      <c r="B9" s="6" t="s">
        <v>23</v>
      </c>
      <c r="C9" s="6" t="s">
        <v>43</v>
      </c>
      <c r="D9" s="6" t="s">
        <v>71</v>
      </c>
      <c r="E9" s="6" t="s">
        <v>28</v>
      </c>
      <c r="F9" s="12" t="str">
        <f t="shared" si="0"/>
        <v>Integra</v>
      </c>
      <c r="G9" s="6">
        <v>1</v>
      </c>
      <c r="H9" s="59">
        <v>2025</v>
      </c>
      <c r="I9" s="61" t="str">
        <f t="shared" si="1"/>
        <v>36 kuud</v>
      </c>
      <c r="J9" s="6"/>
      <c r="K9" s="18"/>
      <c r="L9" s="18" t="s">
        <v>103</v>
      </c>
      <c r="M9" s="41">
        <v>1</v>
      </c>
      <c r="N9" s="42" t="s">
        <v>105</v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1" spans="1:39" x14ac:dyDescent="0.25">
      <c r="D11" s="30" t="s">
        <v>100</v>
      </c>
      <c r="E11" s="30"/>
      <c r="F11" s="31"/>
      <c r="G11" s="32"/>
      <c r="H11" s="33"/>
      <c r="I11" s="32"/>
      <c r="J11" s="35">
        <f>SUM(J6:J9)</f>
        <v>0</v>
      </c>
    </row>
    <row r="12" spans="1:39" x14ac:dyDescent="0.25">
      <c r="D12" s="30" t="s">
        <v>138</v>
      </c>
      <c r="E12" s="30"/>
      <c r="F12" s="31"/>
      <c r="G12" s="34"/>
      <c r="H12" s="32"/>
      <c r="I12" s="32"/>
      <c r="J12" s="73">
        <f>J11*3</f>
        <v>0</v>
      </c>
    </row>
    <row r="13" spans="1:39" ht="15.75" x14ac:dyDescent="0.25">
      <c r="D13" s="26"/>
      <c r="E13" s="26"/>
      <c r="F13" s="26"/>
      <c r="G13" s="27"/>
      <c r="H13" s="25"/>
      <c r="I13" s="25"/>
      <c r="J13" s="25"/>
    </row>
    <row r="14" spans="1:39" x14ac:dyDescent="0.25">
      <c r="D14" s="28"/>
      <c r="E14" s="28"/>
      <c r="F14" s="29"/>
      <c r="G14" s="29"/>
      <c r="H14" s="29"/>
      <c r="I14" s="29"/>
      <c r="J14" s="29"/>
    </row>
    <row r="15" spans="1:39" x14ac:dyDescent="0.25">
      <c r="D15" s="36" t="s">
        <v>99</v>
      </c>
      <c r="E15" s="37"/>
      <c r="F15" s="36"/>
      <c r="G15" s="36"/>
      <c r="H15" s="36"/>
      <c r="I15" s="36"/>
      <c r="J15" s="36"/>
    </row>
    <row r="16" spans="1:39" x14ac:dyDescent="0.25">
      <c r="D16" s="28"/>
      <c r="E16" s="28"/>
      <c r="F16" s="29"/>
      <c r="G16" s="29"/>
      <c r="H16" s="29"/>
      <c r="I16" s="29"/>
      <c r="J16" s="29"/>
    </row>
    <row r="17" spans="4:10" x14ac:dyDescent="0.25">
      <c r="D17" s="38" t="s">
        <v>144</v>
      </c>
      <c r="E17" s="39"/>
      <c r="F17" s="38"/>
      <c r="G17" s="38"/>
      <c r="H17" s="38"/>
      <c r="I17" s="74"/>
      <c r="J17" s="29"/>
    </row>
  </sheetData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2C0D1-FF8B-4245-9C17-462FF8FD0BE3}">
  <dimension ref="A1:N15"/>
  <sheetViews>
    <sheetView workbookViewId="0">
      <selection activeCell="B11" sqref="B11"/>
    </sheetView>
  </sheetViews>
  <sheetFormatPr defaultRowHeight="15" x14ac:dyDescent="0.25"/>
  <cols>
    <col min="2" max="2" width="11.42578125" customWidth="1"/>
    <col min="3" max="3" width="21.85546875" bestFit="1" customWidth="1"/>
    <col min="4" max="4" width="15.42578125" customWidth="1"/>
    <col min="5" max="5" width="14.5703125" customWidth="1"/>
    <col min="6" max="6" width="19.42578125" bestFit="1" customWidth="1"/>
    <col min="7" max="7" width="16.42578125" customWidth="1"/>
    <col min="8" max="8" width="17.42578125" customWidth="1"/>
    <col min="9" max="9" width="13.42578125" customWidth="1"/>
    <col min="10" max="10" width="15.42578125" customWidth="1"/>
    <col min="12" max="12" width="16" customWidth="1"/>
    <col min="13" max="13" width="14" customWidth="1"/>
    <col min="14" max="14" width="37" customWidth="1"/>
  </cols>
  <sheetData>
    <row r="1" spans="1:14" x14ac:dyDescent="0.25">
      <c r="A1" t="s">
        <v>136</v>
      </c>
    </row>
    <row r="2" spans="1:14" x14ac:dyDescent="0.25">
      <c r="A2" s="1" t="s">
        <v>155</v>
      </c>
      <c r="B2" s="1"/>
    </row>
    <row r="3" spans="1:14" x14ac:dyDescent="0.25">
      <c r="A3" s="24" t="s">
        <v>107</v>
      </c>
    </row>
    <row r="4" spans="1:14" ht="15.75" thickBot="1" x14ac:dyDescent="0.3">
      <c r="A4" t="s">
        <v>97</v>
      </c>
    </row>
    <row r="5" spans="1:14" ht="31.5" customHeight="1" thickBot="1" x14ac:dyDescent="0.3">
      <c r="A5" s="53" t="s">
        <v>0</v>
      </c>
      <c r="B5" s="53" t="s">
        <v>1</v>
      </c>
      <c r="C5" s="53" t="s">
        <v>2</v>
      </c>
      <c r="D5" s="53" t="s">
        <v>84</v>
      </c>
      <c r="E5" s="53" t="s">
        <v>3</v>
      </c>
      <c r="F5" s="53" t="s">
        <v>92</v>
      </c>
      <c r="G5" s="53" t="s">
        <v>90</v>
      </c>
      <c r="H5" s="53" t="s">
        <v>5</v>
      </c>
      <c r="I5" s="53" t="s">
        <v>91</v>
      </c>
      <c r="J5" s="53" t="s">
        <v>146</v>
      </c>
      <c r="K5" s="53" t="s">
        <v>101</v>
      </c>
      <c r="L5" s="53" t="s">
        <v>102</v>
      </c>
      <c r="M5" s="53" t="s">
        <v>106</v>
      </c>
      <c r="N5" s="53" t="s">
        <v>104</v>
      </c>
    </row>
    <row r="6" spans="1:14" x14ac:dyDescent="0.25">
      <c r="A6" s="54">
        <v>1</v>
      </c>
      <c r="B6" s="54" t="s">
        <v>23</v>
      </c>
      <c r="C6" s="54" t="s">
        <v>87</v>
      </c>
      <c r="D6" s="54" t="s">
        <v>88</v>
      </c>
      <c r="E6" s="54" t="s">
        <v>51</v>
      </c>
      <c r="F6" s="54" t="s">
        <v>89</v>
      </c>
      <c r="G6" s="54">
        <v>1</v>
      </c>
      <c r="H6" s="59">
        <v>2025</v>
      </c>
      <c r="I6" s="61" t="s">
        <v>137</v>
      </c>
      <c r="J6" s="58"/>
      <c r="K6" s="62"/>
      <c r="L6" s="62" t="s">
        <v>103</v>
      </c>
      <c r="M6" s="62">
        <v>1</v>
      </c>
      <c r="N6" s="62" t="s">
        <v>105</v>
      </c>
    </row>
    <row r="9" spans="1:14" x14ac:dyDescent="0.25">
      <c r="D9" s="30" t="s">
        <v>100</v>
      </c>
      <c r="E9" s="30"/>
      <c r="F9" s="31"/>
      <c r="G9" s="32"/>
      <c r="H9" s="33"/>
      <c r="I9" s="32"/>
      <c r="J9" s="35">
        <f>SUM(J6)</f>
        <v>0</v>
      </c>
    </row>
    <row r="10" spans="1:14" x14ac:dyDescent="0.25">
      <c r="D10" s="30" t="s">
        <v>138</v>
      </c>
      <c r="E10" s="30"/>
      <c r="F10" s="31"/>
      <c r="G10" s="34"/>
      <c r="H10" s="32"/>
      <c r="I10" s="32"/>
      <c r="J10" s="73">
        <f>J9*3</f>
        <v>0</v>
      </c>
    </row>
    <row r="11" spans="1:14" ht="15.75" x14ac:dyDescent="0.25">
      <c r="D11" s="26"/>
      <c r="E11" s="26"/>
      <c r="F11" s="26"/>
      <c r="G11" s="27"/>
      <c r="H11" s="25"/>
      <c r="I11" s="25"/>
      <c r="J11" s="25"/>
    </row>
    <row r="12" spans="1:14" x14ac:dyDescent="0.25">
      <c r="D12" s="28"/>
      <c r="E12" s="28"/>
      <c r="F12" s="29"/>
      <c r="G12" s="29"/>
      <c r="H12" s="29"/>
      <c r="I12" s="29"/>
      <c r="J12" s="29"/>
    </row>
    <row r="13" spans="1:14" x14ac:dyDescent="0.25">
      <c r="D13" s="36" t="s">
        <v>108</v>
      </c>
      <c r="E13" s="37"/>
      <c r="F13" s="36"/>
      <c r="G13" s="36"/>
      <c r="H13" s="36"/>
      <c r="I13" s="36"/>
      <c r="J13" s="36"/>
    </row>
    <row r="14" spans="1:14" x14ac:dyDescent="0.25">
      <c r="D14" s="28"/>
      <c r="E14" s="28"/>
      <c r="F14" s="29"/>
      <c r="G14" s="29"/>
      <c r="H14" s="29"/>
      <c r="I14" s="29"/>
      <c r="J14" s="29"/>
    </row>
    <row r="15" spans="1:14" x14ac:dyDescent="0.25">
      <c r="D15" s="38" t="s">
        <v>143</v>
      </c>
      <c r="E15" s="39"/>
      <c r="F15" s="38"/>
      <c r="G15" s="38"/>
      <c r="H15" s="38"/>
      <c r="I15" s="29"/>
      <c r="J15" s="29"/>
    </row>
  </sheetData>
  <pageMargins left="0.7" right="0.7" top="0.75" bottom="0.75" header="0.3" footer="0.3"/>
  <customProperties>
    <customPr name="EpmWorksheetKeyString_GUID" r:id="rId1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C158E-7562-44B0-9CE4-634BD0189E8A}">
  <sheetPr>
    <tabColor theme="0"/>
  </sheetPr>
  <dimension ref="A1:N19"/>
  <sheetViews>
    <sheetView workbookViewId="0">
      <selection activeCell="D30" sqref="D30"/>
    </sheetView>
  </sheetViews>
  <sheetFormatPr defaultRowHeight="15" x14ac:dyDescent="0.25"/>
  <cols>
    <col min="2" max="2" width="10.7109375" bestFit="1" customWidth="1"/>
    <col min="3" max="3" width="32.85546875" bestFit="1" customWidth="1"/>
    <col min="4" max="4" width="12.7109375" customWidth="1"/>
    <col min="14" max="14" width="28.85546875" bestFit="1" customWidth="1"/>
  </cols>
  <sheetData>
    <row r="1" spans="1:14" x14ac:dyDescent="0.25">
      <c r="A1" t="s">
        <v>136</v>
      </c>
    </row>
    <row r="2" spans="1:14" x14ac:dyDescent="0.25">
      <c r="A2" s="1" t="s">
        <v>155</v>
      </c>
    </row>
    <row r="3" spans="1:14" x14ac:dyDescent="0.25">
      <c r="A3" s="24" t="s">
        <v>107</v>
      </c>
    </row>
    <row r="4" spans="1:14" ht="15.75" thickBot="1" x14ac:dyDescent="0.3">
      <c r="A4" t="s">
        <v>145</v>
      </c>
    </row>
    <row r="5" spans="1:14" ht="51.75" thickBot="1" x14ac:dyDescent="0.3">
      <c r="A5" s="63" t="s">
        <v>0</v>
      </c>
      <c r="B5" s="63" t="s">
        <v>1</v>
      </c>
      <c r="C5" s="63" t="s">
        <v>2</v>
      </c>
      <c r="D5" s="63" t="s">
        <v>84</v>
      </c>
      <c r="E5" s="63" t="s">
        <v>3</v>
      </c>
      <c r="F5" s="63" t="s">
        <v>92</v>
      </c>
      <c r="G5" s="63" t="s">
        <v>90</v>
      </c>
      <c r="H5" s="63" t="s">
        <v>5</v>
      </c>
      <c r="I5" s="63" t="s">
        <v>91</v>
      </c>
      <c r="J5" s="63" t="s">
        <v>146</v>
      </c>
      <c r="K5" s="63" t="s">
        <v>101</v>
      </c>
      <c r="L5" s="63" t="s">
        <v>102</v>
      </c>
      <c r="M5" s="63" t="s">
        <v>106</v>
      </c>
      <c r="N5" s="63" t="s">
        <v>104</v>
      </c>
    </row>
    <row r="6" spans="1:14" x14ac:dyDescent="0.25">
      <c r="A6" s="54">
        <v>1</v>
      </c>
      <c r="B6" s="6" t="s">
        <v>23</v>
      </c>
      <c r="C6" s="6" t="s">
        <v>126</v>
      </c>
      <c r="D6" s="12" t="s">
        <v>127</v>
      </c>
      <c r="E6" s="6" t="s">
        <v>26</v>
      </c>
      <c r="F6" s="12" t="s">
        <v>128</v>
      </c>
      <c r="G6" s="6">
        <v>1</v>
      </c>
      <c r="H6" s="54">
        <v>2025</v>
      </c>
      <c r="I6" s="16" t="s">
        <v>137</v>
      </c>
      <c r="J6" s="6">
        <v>526</v>
      </c>
      <c r="K6" s="18"/>
      <c r="L6" s="16" t="s">
        <v>103</v>
      </c>
      <c r="M6" s="18">
        <v>1</v>
      </c>
      <c r="N6" s="18" t="s">
        <v>105</v>
      </c>
    </row>
    <row r="8" spans="1:14" x14ac:dyDescent="0.25">
      <c r="D8" s="30" t="s">
        <v>100</v>
      </c>
      <c r="E8" s="30"/>
      <c r="F8" s="31"/>
      <c r="G8" s="32"/>
      <c r="H8" s="33"/>
      <c r="I8" s="32"/>
      <c r="J8" s="35">
        <f>SUM(J6:J6)</f>
        <v>526</v>
      </c>
    </row>
    <row r="9" spans="1:14" x14ac:dyDescent="0.25">
      <c r="D9" s="30" t="s">
        <v>138</v>
      </c>
      <c r="E9" s="30"/>
      <c r="F9" s="31"/>
      <c r="G9" s="34"/>
      <c r="H9" s="32"/>
      <c r="I9" s="32"/>
      <c r="J9" s="73">
        <f>J8*3</f>
        <v>1578</v>
      </c>
    </row>
    <row r="10" spans="1:14" ht="15.75" x14ac:dyDescent="0.25">
      <c r="D10" s="26"/>
      <c r="E10" s="26"/>
      <c r="F10" s="26"/>
      <c r="G10" s="27"/>
      <c r="H10" s="25"/>
      <c r="I10" s="25"/>
      <c r="J10" s="25"/>
    </row>
    <row r="11" spans="1:14" x14ac:dyDescent="0.25">
      <c r="D11" s="28"/>
      <c r="E11" s="28"/>
      <c r="F11" s="29"/>
      <c r="G11" s="29"/>
      <c r="H11" s="29"/>
      <c r="I11" s="29"/>
      <c r="J11" s="29"/>
    </row>
    <row r="12" spans="1:14" x14ac:dyDescent="0.25">
      <c r="D12" s="36" t="s">
        <v>99</v>
      </c>
      <c r="E12" s="37"/>
      <c r="F12" s="36"/>
      <c r="G12" s="36"/>
      <c r="H12" s="36"/>
      <c r="I12" s="36"/>
      <c r="J12" s="36"/>
    </row>
    <row r="13" spans="1:14" x14ac:dyDescent="0.25">
      <c r="D13" s="28"/>
      <c r="E13" s="28"/>
      <c r="F13" s="29"/>
      <c r="G13" s="29"/>
      <c r="H13" s="29"/>
      <c r="I13" s="29"/>
      <c r="J13" s="29"/>
    </row>
    <row r="14" spans="1:14" x14ac:dyDescent="0.25">
      <c r="D14" s="38" t="s">
        <v>154</v>
      </c>
      <c r="E14" s="39"/>
      <c r="F14" s="38"/>
      <c r="G14" s="38"/>
      <c r="H14" s="38"/>
      <c r="I14" s="29"/>
      <c r="J14" s="29"/>
    </row>
    <row r="19" spans="6:6" x14ac:dyDescent="0.25">
      <c r="F19" s="4"/>
    </row>
  </sheetData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1B52A-2A9D-47DC-847F-3778E2218488}">
  <dimension ref="A1"/>
  <sheetViews>
    <sheetView workbookViewId="0">
      <selection activeCell="C36" sqref="C3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8</vt:i4>
      </vt:variant>
      <vt:variant>
        <vt:lpstr>Nimega vahemikud</vt:lpstr>
      </vt:variant>
      <vt:variant>
        <vt:i4>4</vt:i4>
      </vt:variant>
    </vt:vector>
  </HeadingPairs>
  <TitlesOfParts>
    <vt:vector size="12" baseType="lpstr">
      <vt:lpstr>Osa 1 EKEI_2025_DNA 1</vt:lpstr>
      <vt:lpstr>Osa 2 EKEI_2025_DNA 3</vt:lpstr>
      <vt:lpstr>Osa 3 EKEI_2025_DNA 4</vt:lpstr>
      <vt:lpstr>Osa 4 EKEI_2025_DNA 5</vt:lpstr>
      <vt:lpstr>Osa 5 EKEI_2025_DNA 6</vt:lpstr>
      <vt:lpstr>Osa 6 EKEI_2025_DNA 8</vt:lpstr>
      <vt:lpstr>Osa 7 EKEI_2025_DNA</vt:lpstr>
      <vt:lpstr>Leht1</vt:lpstr>
      <vt:lpstr>'Osa 3 EKEI_2025_DNA 4'!TRT_22_01_07_NGMD_25ul_32ts_tundlikkus_LoD_Genotypes_Table</vt:lpstr>
      <vt:lpstr>'Osa 4 EKEI_2025_DNA 5'!TRT_22_01_07_NGMD_25ul_32ts_tundlikkus_LoD_Genotypes_Table</vt:lpstr>
      <vt:lpstr>'Osa 5 EKEI_2025_DNA 6'!TRT_22_01_07_NGMD_25ul_32ts_tundlikkus_LoD_Genotypes_Table</vt:lpstr>
      <vt:lpstr>'Osa 6 EKEI_2025_DNA 8'!TRT_22_01_07_NGMD_25ul_32ts_tundlikkus_LoD_Genotypes_Table_1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</dc:creator>
  <cp:lastModifiedBy>Ain Lepikult</cp:lastModifiedBy>
  <cp:lastPrinted>2025-07-24T11:35:22Z</cp:lastPrinted>
  <dcterms:created xsi:type="dcterms:W3CDTF">2022-03-17T13:39:51Z</dcterms:created>
  <dcterms:modified xsi:type="dcterms:W3CDTF">2025-07-24T11:35:37Z</dcterms:modified>
</cp:coreProperties>
</file>